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p\!AmpDesigns\Tubes\Torpedo III\!web\bom\"/>
    </mc:Choice>
  </mc:AlternateContent>
  <bookViews>
    <workbookView xWindow="0" yWindow="0" windowWidth="20865" windowHeight="10860"/>
  </bookViews>
  <sheets>
    <sheet name="Mouser" sheetId="1" r:id="rId1"/>
  </sheets>
  <definedNames>
    <definedName name="_xlnm.Print_Area" localSheetId="0">Mouser!$A$1:$M$79</definedName>
  </definedNames>
  <calcPr calcId="162913"/>
</workbook>
</file>

<file path=xl/calcChain.xml><?xml version="1.0" encoding="utf-8"?>
<calcChain xmlns="http://schemas.openxmlformats.org/spreadsheetml/2006/main">
  <c r="L11" i="1" l="1"/>
  <c r="M11" i="1" s="1"/>
  <c r="G11" i="1"/>
  <c r="L71" i="1" l="1"/>
  <c r="L69" i="1"/>
  <c r="L68" i="1"/>
  <c r="L66" i="1"/>
  <c r="L59" i="1"/>
  <c r="L58" i="1"/>
  <c r="L54" i="1"/>
  <c r="L53" i="1"/>
  <c r="L52" i="1"/>
  <c r="L51" i="1"/>
  <c r="L50" i="1"/>
  <c r="L46" i="1"/>
  <c r="L45" i="1"/>
  <c r="L44" i="1"/>
  <c r="L43" i="1"/>
  <c r="L42" i="1"/>
  <c r="L38" i="1"/>
  <c r="L37" i="1"/>
  <c r="L36" i="1"/>
  <c r="L35" i="1"/>
  <c r="L34" i="1"/>
  <c r="L30" i="1"/>
  <c r="L29" i="1"/>
  <c r="L28" i="1"/>
  <c r="L27" i="1"/>
  <c r="L26" i="1"/>
  <c r="L25" i="1"/>
  <c r="L24" i="1"/>
  <c r="L23" i="1"/>
  <c r="L19" i="1"/>
  <c r="L18" i="1"/>
  <c r="L17" i="1"/>
  <c r="L16" i="1"/>
  <c r="L15" i="1"/>
  <c r="L10" i="1"/>
  <c r="L9" i="1"/>
  <c r="L8" i="1"/>
  <c r="L7" i="1"/>
  <c r="L6" i="1"/>
  <c r="L5" i="1"/>
  <c r="M71" i="1" l="1"/>
  <c r="M69" i="1"/>
  <c r="M68" i="1"/>
  <c r="M66" i="1"/>
  <c r="G71" i="1"/>
  <c r="G68" i="1"/>
  <c r="G66" i="1"/>
  <c r="G43" i="1"/>
  <c r="M38" i="1" l="1"/>
  <c r="M37" i="1"/>
  <c r="M30" i="1" l="1"/>
  <c r="M29" i="1"/>
  <c r="G38" i="1" l="1"/>
  <c r="G37" i="1"/>
  <c r="G30" i="1" l="1"/>
  <c r="G29" i="1"/>
  <c r="M19" i="1" l="1"/>
  <c r="G19" i="1"/>
  <c r="M46" i="1"/>
  <c r="G46" i="1"/>
  <c r="M36" i="1"/>
  <c r="M35" i="1"/>
  <c r="M54" i="1"/>
  <c r="M53" i="1"/>
  <c r="M52" i="1"/>
  <c r="M51" i="1"/>
  <c r="M50" i="1"/>
  <c r="M45" i="1"/>
  <c r="M44" i="1"/>
  <c r="M28" i="1"/>
  <c r="M27" i="1"/>
  <c r="M26" i="1"/>
  <c r="M25" i="1"/>
  <c r="M24" i="1"/>
  <c r="M23" i="1"/>
  <c r="M18" i="1"/>
  <c r="M17" i="1"/>
  <c r="M16" i="1"/>
  <c r="M10" i="1"/>
  <c r="M9" i="1"/>
  <c r="M8" i="1"/>
  <c r="M7" i="1"/>
  <c r="M6" i="1"/>
  <c r="M62" i="1"/>
  <c r="M61" i="1"/>
  <c r="M34" i="1"/>
  <c r="G45" i="1"/>
  <c r="G62" i="1" l="1"/>
  <c r="G61" i="1"/>
  <c r="M60" i="1"/>
  <c r="G60" i="1"/>
  <c r="M59" i="1"/>
  <c r="G59" i="1"/>
  <c r="M58" i="1"/>
  <c r="G58" i="1"/>
  <c r="G54" i="1"/>
  <c r="G53" i="1"/>
  <c r="G52" i="1"/>
  <c r="G36" i="1"/>
  <c r="G10" i="1"/>
  <c r="G9" i="1"/>
  <c r="G8" i="1"/>
  <c r="G7" i="1"/>
  <c r="G28" i="1"/>
  <c r="G26" i="1"/>
  <c r="G25" i="1"/>
  <c r="G24" i="1"/>
  <c r="G23" i="1"/>
  <c r="G27" i="1"/>
  <c r="G18" i="1"/>
  <c r="G17" i="1"/>
  <c r="M5" i="1"/>
  <c r="M15" i="1"/>
  <c r="M42" i="1"/>
  <c r="M43" i="1"/>
  <c r="G5" i="1"/>
  <c r="G6" i="1"/>
  <c r="G15" i="1"/>
  <c r="G16" i="1"/>
  <c r="G34" i="1"/>
  <c r="G35" i="1"/>
  <c r="G42" i="1"/>
  <c r="G51" i="1"/>
  <c r="G50" i="1"/>
  <c r="G44" i="1"/>
  <c r="M74" i="1" l="1"/>
  <c r="G74" i="1"/>
  <c r="H5" i="1" s="1"/>
  <c r="H71" i="1" l="1"/>
  <c r="I71" i="1" s="1"/>
  <c r="H62" i="1"/>
  <c r="I62" i="1" s="1"/>
  <c r="H58" i="1"/>
  <c r="I58" i="1" s="1"/>
  <c r="H51" i="1"/>
  <c r="I51" i="1" s="1"/>
  <c r="H45" i="1"/>
  <c r="I45" i="1" s="1"/>
  <c r="H38" i="1"/>
  <c r="I38" i="1" s="1"/>
  <c r="H34" i="1"/>
  <c r="I34" i="1" s="1"/>
  <c r="H27" i="1"/>
  <c r="I27" i="1" s="1"/>
  <c r="H23" i="1"/>
  <c r="I23" i="1" s="1"/>
  <c r="H16" i="1"/>
  <c r="I16" i="1" s="1"/>
  <c r="H8" i="1"/>
  <c r="I8" i="1" s="1"/>
  <c r="H36" i="1"/>
  <c r="I36" i="1" s="1"/>
  <c r="H10" i="1"/>
  <c r="I10" i="1" s="1"/>
  <c r="H66" i="1"/>
  <c r="I66" i="1" s="1"/>
  <c r="H46" i="1"/>
  <c r="I46" i="1" s="1"/>
  <c r="H35" i="1"/>
  <c r="I35" i="1" s="1"/>
  <c r="H24" i="1"/>
  <c r="I24" i="1" s="1"/>
  <c r="I5" i="1"/>
  <c r="H69" i="1"/>
  <c r="I69" i="1" s="1"/>
  <c r="H61" i="1"/>
  <c r="I61" i="1" s="1"/>
  <c r="H54" i="1"/>
  <c r="I54" i="1" s="1"/>
  <c r="H50" i="1"/>
  <c r="I50" i="1" s="1"/>
  <c r="H44" i="1"/>
  <c r="I44" i="1" s="1"/>
  <c r="H37" i="1"/>
  <c r="I37" i="1" s="1"/>
  <c r="H30" i="1"/>
  <c r="I30" i="1" s="1"/>
  <c r="H26" i="1"/>
  <c r="I26" i="1" s="1"/>
  <c r="H19" i="1"/>
  <c r="I19" i="1" s="1"/>
  <c r="H15" i="1"/>
  <c r="I15" i="1" s="1"/>
  <c r="H7" i="1"/>
  <c r="I7" i="1" s="1"/>
  <c r="H68" i="1"/>
  <c r="I68" i="1" s="1"/>
  <c r="H60" i="1"/>
  <c r="I60" i="1" s="1"/>
  <c r="H53" i="1"/>
  <c r="I53" i="1" s="1"/>
  <c r="H43" i="1"/>
  <c r="I43" i="1" s="1"/>
  <c r="H29" i="1"/>
  <c r="I29" i="1" s="1"/>
  <c r="H25" i="1"/>
  <c r="I25" i="1" s="1"/>
  <c r="H18" i="1"/>
  <c r="I18" i="1" s="1"/>
  <c r="H6" i="1"/>
  <c r="I6" i="1" s="1"/>
  <c r="H59" i="1"/>
  <c r="I59" i="1" s="1"/>
  <c r="H52" i="1"/>
  <c r="I52" i="1" s="1"/>
  <c r="H42" i="1"/>
  <c r="I42" i="1" s="1"/>
  <c r="H28" i="1"/>
  <c r="I28" i="1" s="1"/>
  <c r="H17" i="1"/>
  <c r="I17" i="1" s="1"/>
  <c r="H9" i="1"/>
  <c r="I9" i="1" s="1"/>
  <c r="I74" i="1" l="1"/>
</calcChain>
</file>

<file path=xl/comments1.xml><?xml version="1.0" encoding="utf-8"?>
<comments xmlns="http://schemas.openxmlformats.org/spreadsheetml/2006/main">
  <authors>
    <author>Tom</author>
    <author>Thomas M. Blanchard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Tom Blanchard: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NOTE: primary signal voltage is 200+V.  300V caps are minimum in the B+ path, but higher voltage ratings than that are fine. 16V should be plenty for heater circuit.</t>
        </r>
      </text>
    </comment>
    <comment ref="K6" authorId="1" shapeId="0">
      <text>
        <r>
          <rPr>
            <b/>
            <sz val="9"/>
            <color indexed="81"/>
            <rFont val="Tahoma"/>
            <family val="2"/>
          </rPr>
          <t>Thomas M. Blanchard:</t>
        </r>
        <r>
          <rPr>
            <sz val="9"/>
            <color indexed="81"/>
            <rFont val="Tahoma"/>
            <family val="2"/>
          </rPr>
          <t xml:space="preserve">
DigiKey min qty is 1, but is non-stock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Thomas M. Blanchard:</t>
        </r>
        <r>
          <rPr>
            <sz val="9"/>
            <color indexed="81"/>
            <rFont val="Tahoma"/>
            <family val="2"/>
          </rPr>
          <t xml:space="preserve">
Boutique capacitor positions, substitute if desired</t>
        </r>
      </text>
    </comment>
    <comment ref="E43" authorId="1" shapeId="0">
      <text>
        <r>
          <rPr>
            <b/>
            <sz val="9"/>
            <color indexed="81"/>
            <rFont val="Tahoma"/>
            <charset val="1"/>
          </rPr>
          <t>Thomas M. Blanchard:</t>
        </r>
        <r>
          <rPr>
            <sz val="9"/>
            <color indexed="81"/>
            <rFont val="Tahoma"/>
            <charset val="1"/>
          </rPr>
          <t xml:space="preserve">
Fully compatible switch is not available at Mouser.</t>
        </r>
      </text>
    </comment>
    <comment ref="E51" authorId="1" shapeId="0">
      <text>
        <r>
          <rPr>
            <b/>
            <sz val="9"/>
            <color indexed="81"/>
            <rFont val="Tahoma"/>
            <family val="2"/>
          </rPr>
          <t>Thomas M. Blanchard:</t>
        </r>
        <r>
          <rPr>
            <sz val="9"/>
            <color indexed="81"/>
            <rFont val="Tahoma"/>
            <family val="2"/>
          </rPr>
          <t xml:space="preserve">
Right and Left channels are reversed compared to DigiKey's.</t>
        </r>
      </text>
    </comment>
  </commentList>
</comments>
</file>

<file path=xl/sharedStrings.xml><?xml version="1.0" encoding="utf-8"?>
<sst xmlns="http://schemas.openxmlformats.org/spreadsheetml/2006/main" count="279" uniqueCount="158">
  <si>
    <t>BOM by
Tom Blanchard</t>
  </si>
  <si>
    <t xml:space="preserve">PART ID </t>
  </si>
  <si>
    <t>DESCRIPTION</t>
  </si>
  <si>
    <t>QTY</t>
  </si>
  <si>
    <t>SOURCE</t>
  </si>
  <si>
    <t>PART NO</t>
  </si>
  <si>
    <t>EACH</t>
  </si>
  <si>
    <t>TOTAL</t>
  </si>
  <si>
    <t>Mouser</t>
  </si>
  <si>
    <t>DigiKey</t>
  </si>
  <si>
    <t>Recommended Enclosure</t>
  </si>
  <si>
    <t>Total, DigiKey</t>
  </si>
  <si>
    <t>C6</t>
  </si>
  <si>
    <t>Beezar</t>
  </si>
  <si>
    <t>Printed Circuit Board</t>
  </si>
  <si>
    <t>Capacitors</t>
  </si>
  <si>
    <t>C4</t>
  </si>
  <si>
    <t>C5</t>
  </si>
  <si>
    <t>Diodes</t>
  </si>
  <si>
    <t>Resistors</t>
  </si>
  <si>
    <t>RN55 V-D, 1M</t>
  </si>
  <si>
    <t>71-RN55D-F-1.0M</t>
  </si>
  <si>
    <t>71-RN55D-F-475</t>
  </si>
  <si>
    <t>Transistors</t>
  </si>
  <si>
    <t>VR1</t>
  </si>
  <si>
    <t>Miscellaneous</t>
  </si>
  <si>
    <t>Alps Volume Pot</t>
  </si>
  <si>
    <t>Alps RK27112A-S25, 50K</t>
  </si>
  <si>
    <t>SW1</t>
  </si>
  <si>
    <t>Avid 513102B02500G - 1-1/2" tall</t>
  </si>
  <si>
    <t>Connectors</t>
  </si>
  <si>
    <t>J1</t>
  </si>
  <si>
    <t>Neutrik Phone Jack, NMJ6HCD2</t>
  </si>
  <si>
    <t>Alps RK27 Stereo Pot</t>
  </si>
  <si>
    <t>J2</t>
  </si>
  <si>
    <t>161-4221-E</t>
  </si>
  <si>
    <t>IEC Inlet, PCB Mount, 10A 250VAC</t>
  </si>
  <si>
    <t>J3 (must have J3a, too)</t>
  </si>
  <si>
    <t>Fuse Drawer for IEC Inlet above (J3)</t>
  </si>
  <si>
    <t>J3a (use with J3)</t>
  </si>
  <si>
    <t>693-0034.3111</t>
  </si>
  <si>
    <t>5x20mm, Slo-Blo, 0.25A 250V</t>
  </si>
  <si>
    <t>Fuse (many sources/brands)</t>
  </si>
  <si>
    <t>Tubes</t>
  </si>
  <si>
    <t>TR, TL</t>
  </si>
  <si>
    <t>TORPEDO! PCB</t>
  </si>
  <si>
    <t>Beezar Torpedo Case</t>
  </si>
  <si>
    <t>Varies</t>
  </si>
  <si>
    <t>Transformers</t>
  </si>
  <si>
    <t>Edcor Custom XPWR</t>
  </si>
  <si>
    <t>Edcor Custom PCW</t>
  </si>
  <si>
    <t>PPC62KW-1CT-ND</t>
  </si>
  <si>
    <t>CMF1.00MHFCT-ND</t>
  </si>
  <si>
    <t>CMF475HFCT-ND</t>
  </si>
  <si>
    <t>CP-1435-ND</t>
  </si>
  <si>
    <t>283-3298-ND</t>
  </si>
  <si>
    <t>Knob - volume control</t>
  </si>
  <si>
    <t>Edcor Custom Power Transformer</t>
  </si>
  <si>
    <t>Edcor Custom Output Transformers</t>
  </si>
  <si>
    <t>all parts limited to 48mm high</t>
  </si>
  <si>
    <t>NMJ6HCD2</t>
  </si>
  <si>
    <t>Torpedo Hardware Kit</t>
  </si>
  <si>
    <t>Hardware Kit 4-40 thread, 3/8", washers, nuts,
5/16" standoffs, etc.</t>
  </si>
  <si>
    <t>Beezar/Context Custom Machined 14" long,
BLACK anodized, laser-etched</t>
  </si>
  <si>
    <t>RCA Jacks Assembly, PCB Mount</t>
  </si>
  <si>
    <t>C1, C2</t>
  </si>
  <si>
    <t>C3</t>
  </si>
  <si>
    <t>C7, C8, C9, C10</t>
  </si>
  <si>
    <t>Electrolytic Snap-IN, 220uf 400V</t>
  </si>
  <si>
    <t>Electrolytic Snap-In, 3300uf 16V</t>
  </si>
  <si>
    <t>Electrolytic Radial, 100uf 25V</t>
  </si>
  <si>
    <t>Film Cap, 10uf 300V</t>
  </si>
  <si>
    <t>Electrolytic Radial, 22uf 400V</t>
  </si>
  <si>
    <t>LKG1C332MESYCK</t>
  </si>
  <si>
    <t>LGU2G221MELB</t>
  </si>
  <si>
    <t>UBT1E101MPD</t>
  </si>
  <si>
    <t>UPW2G220MHD</t>
  </si>
  <si>
    <t>B32674D3106K</t>
  </si>
  <si>
    <t>D1</t>
  </si>
  <si>
    <t>D2</t>
  </si>
  <si>
    <t>D3, D4, D5</t>
  </si>
  <si>
    <t>BR1, BR2</t>
  </si>
  <si>
    <t>LED</t>
  </si>
  <si>
    <t>KBL10-E4/51</t>
  </si>
  <si>
    <t>Bridge Rectifier, 4A 1000V, 200A IFSM</t>
  </si>
  <si>
    <t>1N4148, General Purpose (DO-35)</t>
  </si>
  <si>
    <t>1N4148TR</t>
  </si>
  <si>
    <t>Zener Diode, 12V 0.5W 2%</t>
  </si>
  <si>
    <t>BZX55B12-TAP</t>
  </si>
  <si>
    <t>Zener Diode, 75V 5W</t>
  </si>
  <si>
    <t>3mm low current high brightness</t>
  </si>
  <si>
    <t>R0, R1</t>
  </si>
  <si>
    <t>R2</t>
  </si>
  <si>
    <t>R3</t>
  </si>
  <si>
    <t>R4 - R10, R27- R30</t>
  </si>
  <si>
    <t>R11 - R16</t>
  </si>
  <si>
    <t>R17, R18</t>
  </si>
  <si>
    <t>R19 - R22</t>
  </si>
  <si>
    <t>R23 - R26</t>
  </si>
  <si>
    <t>RN55 V-D, 1K</t>
  </si>
  <si>
    <t>RN55 V-D, 30.1R</t>
  </si>
  <si>
    <t>Metal Film, 22K 2W</t>
  </si>
  <si>
    <t>Metal Film, 100K, 2W</t>
  </si>
  <si>
    <t>Metal Film, 6.8K, 2W</t>
  </si>
  <si>
    <t>Metal Film, 51R, 1W</t>
  </si>
  <si>
    <t>Metal Film, 360K, 1W</t>
  </si>
  <si>
    <t>PR01000103603JR500</t>
  </si>
  <si>
    <t>PR01000105109JR500</t>
  </si>
  <si>
    <t>PR02000206801JR500</t>
  </si>
  <si>
    <t>PR02000202202JA100</t>
  </si>
  <si>
    <t>PR02000201003JA100</t>
  </si>
  <si>
    <t>71-RN55D-F-1.0K</t>
  </si>
  <si>
    <t>Q1</t>
  </si>
  <si>
    <t>Q2, Q3, Q4, Q5</t>
  </si>
  <si>
    <t>Q6, Q7, Q8, Q9</t>
  </si>
  <si>
    <t>IC1, IC2</t>
  </si>
  <si>
    <t>LM334Z/NOPB</t>
  </si>
  <si>
    <t>NJM2396F63 LDO reg, 6.3V 1.5A TO-220F-4</t>
  </si>
  <si>
    <t>LM334Z/NOPB, TO-92</t>
  </si>
  <si>
    <t>NJM2396F63</t>
  </si>
  <si>
    <t>KSP42BU</t>
  </si>
  <si>
    <t>2SC4793(F,M)</t>
  </si>
  <si>
    <t xml:space="preserve">IRFI 820, MOSFET N-chan 500V 2.1A </t>
  </si>
  <si>
    <t>IRFI820GPBF</t>
  </si>
  <si>
    <t>KK1, KK2, KK3, KK4</t>
  </si>
  <si>
    <t>TORPEDO III! PCB</t>
  </si>
  <si>
    <t>Ceramic Tube Socket, 9-pin Gold</t>
  </si>
  <si>
    <t>GZC9-Y-G</t>
  </si>
  <si>
    <t>12AY7 Vacuum Tube</t>
  </si>
  <si>
    <t>12AT7 Vacuum Tube</t>
  </si>
  <si>
    <t>12AU7 Vacuum Tube</t>
  </si>
  <si>
    <t>12AX7 Vacuum Tube</t>
  </si>
  <si>
    <t>ECE-S1EG332E</t>
  </si>
  <si>
    <t>EEU-FC1E101S</t>
  </si>
  <si>
    <t>1N5374BG</t>
  </si>
  <si>
    <t>NZX12X,133</t>
  </si>
  <si>
    <t>RSF100JB-73-360K</t>
  </si>
  <si>
    <t>RSF100JB-73-51R</t>
  </si>
  <si>
    <t>RSF200JB-73-6K8</t>
  </si>
  <si>
    <t>RSF200JB-73-22K</t>
  </si>
  <si>
    <t>RSF200JB-73-100K</t>
  </si>
  <si>
    <t>KSP42BU, BJT NPN Si Epitaxial, TO-92</t>
  </si>
  <si>
    <t>2SC4793, BJT NPN 230V 1A, TO-220</t>
  </si>
  <si>
    <t>513102B02500G</t>
  </si>
  <si>
    <t>513102B2500G</t>
  </si>
  <si>
    <t>DD21.0111.1111</t>
  </si>
  <si>
    <t>DPDT Right Angle Vertical Toggle Switch</t>
  </si>
  <si>
    <t>7201MD9AV2QE</t>
  </si>
  <si>
    <t>EH, tested and matched pair</t>
  </si>
  <si>
    <t>12AY7 tube pair</t>
  </si>
  <si>
    <t>Z Switch</t>
  </si>
  <si>
    <t>SMD 1206, 100pf 50V</t>
  </si>
  <si>
    <t>399-1205-1-ND</t>
  </si>
  <si>
    <t>Snubber Caps for BR2</t>
  </si>
  <si>
    <t>VJ1206A101KXACBC</t>
  </si>
  <si>
    <t>C1206C101K5GACTU</t>
  </si>
  <si>
    <t>Last revised:
10/30/15</t>
  </si>
  <si>
    <r>
      <t xml:space="preserve">T   O   R    P    E    D    O   III </t>
    </r>
    <r>
      <rPr>
        <sz val="18"/>
        <color rgb="FFFFB112"/>
        <rFont val="Myriad Pro"/>
        <family val="2"/>
      </rPr>
      <t xml:space="preserve"> </t>
    </r>
    <r>
      <rPr>
        <sz val="20"/>
        <color rgb="FFFFB112"/>
        <rFont val="Myriad Pro"/>
        <family val="2"/>
      </rPr>
      <t>- Design/Layout by Dsavitsk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</si>
</sst>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24"/>
      <color indexed="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8" tint="-0.2499465926084170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24"/>
      <color rgb="FFFFB112"/>
      <name val="Myriad Pro"/>
      <family val="2"/>
    </font>
    <font>
      <sz val="18"/>
      <color rgb="FFFFB112"/>
      <name val="Myriad Pro"/>
      <family val="2"/>
    </font>
    <font>
      <sz val="20"/>
      <color rgb="FFFFB112"/>
      <name val="Myriad Pro"/>
      <family val="2"/>
    </font>
    <font>
      <sz val="8"/>
      <color rgb="FFFFB1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646E37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22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37"/>
      </right>
      <top/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37"/>
      </right>
      <top style="thin">
        <color indexed="37"/>
      </top>
      <bottom/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theme="9" tint="-0.499984740745262"/>
      </right>
      <top style="thin">
        <color indexed="2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22"/>
      </top>
      <bottom style="thin">
        <color theme="9" tint="-0.499984740745262"/>
      </bottom>
      <diagonal/>
    </border>
    <border>
      <left style="medium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22"/>
      </bottom>
      <diagonal/>
    </border>
    <border>
      <left style="medium">
        <color indexed="64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37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37"/>
      </bottom>
      <diagonal/>
    </border>
    <border>
      <left style="medium">
        <color indexed="64"/>
      </left>
      <right style="thin">
        <color theme="9" tint="-0.499984740745262"/>
      </right>
      <top style="thin">
        <color indexed="37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37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 style="thin">
        <color indexed="2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indexed="22"/>
      </bottom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indexed="2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2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37"/>
      </bottom>
      <diagonal/>
    </border>
    <border>
      <left style="thin">
        <color theme="9" tint="-0.499984740745262"/>
      </left>
      <right/>
      <top style="thin">
        <color indexed="37"/>
      </top>
      <bottom style="thin">
        <color theme="9" tint="-0.499984740745262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64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/>
      <bottom style="thin">
        <color theme="9" tint="-0.499984740745262"/>
      </bottom>
      <diagonal/>
    </border>
    <border>
      <left style="medium">
        <color indexed="64"/>
      </left>
      <right/>
      <top style="thin">
        <color indexed="22"/>
      </top>
      <bottom style="thin">
        <color theme="9" tint="-0.499984740745262"/>
      </bottom>
      <diagonal/>
    </border>
    <border>
      <left/>
      <right/>
      <top style="thin">
        <color indexed="2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indexed="22"/>
      </top>
      <bottom style="thin">
        <color theme="9" tint="-0.49998474074526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2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9" tint="-0.499984740745262"/>
      </top>
      <bottom style="thin">
        <color indexed="22"/>
      </bottom>
      <diagonal/>
    </border>
    <border>
      <left/>
      <right/>
      <top style="thick">
        <color indexed="64"/>
      </top>
      <bottom style="thin">
        <color indexed="22"/>
      </bottom>
      <diagonal/>
    </border>
    <border>
      <left style="thin">
        <color theme="9" tint="-0.499984740745262"/>
      </left>
      <right/>
      <top/>
      <bottom style="thin">
        <color indexed="22"/>
      </bottom>
      <diagonal/>
    </border>
    <border>
      <left style="thin">
        <color theme="9" tint="-0.499984740745262"/>
      </left>
      <right/>
      <top style="thin">
        <color indexed="22"/>
      </top>
      <bottom style="thin">
        <color indexed="22"/>
      </bottom>
      <diagonal/>
    </border>
    <border>
      <left style="thin">
        <color theme="9" tint="-0.499984740745262"/>
      </left>
      <right/>
      <top/>
      <bottom/>
      <diagonal/>
    </border>
    <border>
      <left style="medium">
        <color indexed="64"/>
      </left>
      <right/>
      <top style="thin">
        <color theme="9" tint="-0.49998474074526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4" fontId="5" fillId="2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9" xfId="2" applyFont="1" applyFill="1" applyBorder="1" applyAlignment="1"/>
    <xf numFmtId="0" fontId="5" fillId="0" borderId="8" xfId="0" applyFont="1" applyBorder="1"/>
    <xf numFmtId="0" fontId="3" fillId="0" borderId="8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center"/>
    </xf>
    <xf numFmtId="44" fontId="5" fillId="0" borderId="9" xfId="0" applyNumberFormat="1" applyFont="1" applyFill="1" applyBorder="1"/>
    <xf numFmtId="44" fontId="3" fillId="0" borderId="9" xfId="1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left"/>
    </xf>
    <xf numFmtId="44" fontId="3" fillId="0" borderId="9" xfId="0" applyNumberFormat="1" applyFont="1" applyFill="1" applyBorder="1"/>
    <xf numFmtId="0" fontId="5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left" wrapText="1"/>
    </xf>
    <xf numFmtId="0" fontId="6" fillId="0" borderId="9" xfId="2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10" fillId="0" borderId="9" xfId="2" applyFont="1" applyFill="1" applyBorder="1" applyAlignment="1"/>
    <xf numFmtId="0" fontId="4" fillId="0" borderId="9" xfId="0" applyFont="1" applyFill="1" applyBorder="1"/>
    <xf numFmtId="44" fontId="4" fillId="0" borderId="9" xfId="0" applyNumberFormat="1" applyFont="1" applyFill="1" applyBorder="1"/>
    <xf numFmtId="0" fontId="3" fillId="0" borderId="11" xfId="0" applyFont="1" applyBorder="1" applyAlignment="1">
      <alignment horizontal="right"/>
    </xf>
    <xf numFmtId="0" fontId="3" fillId="0" borderId="16" xfId="0" applyFont="1" applyBorder="1"/>
    <xf numFmtId="0" fontId="3" fillId="0" borderId="14" xfId="0" applyFont="1" applyFill="1" applyBorder="1"/>
    <xf numFmtId="0" fontId="6" fillId="0" borderId="14" xfId="2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4" fontId="3" fillId="0" borderId="14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44" fontId="3" fillId="0" borderId="12" xfId="0" applyNumberFormat="1" applyFont="1" applyFill="1" applyBorder="1" applyAlignment="1">
      <alignment horizontal="left" vertical="top" wrapText="1"/>
    </xf>
    <xf numFmtId="0" fontId="0" fillId="5" borderId="0" xfId="0" applyFill="1"/>
    <xf numFmtId="0" fontId="3" fillId="0" borderId="11" xfId="0" applyFont="1" applyFill="1" applyBorder="1" applyAlignment="1">
      <alignment vertical="top" wrapText="1"/>
    </xf>
    <xf numFmtId="0" fontId="5" fillId="0" borderId="11" xfId="0" applyFont="1" applyBorder="1"/>
    <xf numFmtId="0" fontId="6" fillId="0" borderId="9" xfId="2" applyFont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16" xfId="0" applyFont="1" applyBorder="1"/>
    <xf numFmtId="0" fontId="5" fillId="0" borderId="1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4" fontId="3" fillId="0" borderId="0" xfId="0" applyNumberFormat="1" applyFont="1" applyFill="1" applyBorder="1"/>
    <xf numFmtId="44" fontId="3" fillId="0" borderId="15" xfId="0" applyNumberFormat="1" applyFont="1" applyFill="1" applyBorder="1"/>
    <xf numFmtId="17" fontId="3" fillId="0" borderId="14" xfId="0" applyNumberFormat="1" applyFont="1" applyBorder="1" applyAlignment="1">
      <alignment horizontal="center"/>
    </xf>
    <xf numFmtId="44" fontId="3" fillId="2" borderId="1" xfId="0" applyNumberFormat="1" applyFont="1" applyFill="1" applyBorder="1"/>
    <xf numFmtId="0" fontId="3" fillId="6" borderId="29" xfId="0" applyFont="1" applyFill="1" applyBorder="1" applyAlignment="1">
      <alignment horizontal="center"/>
    </xf>
    <xf numFmtId="0" fontId="10" fillId="0" borderId="31" xfId="2" applyFont="1" applyBorder="1" applyAlignment="1">
      <alignment horizontal="left"/>
    </xf>
    <xf numFmtId="0" fontId="3" fillId="6" borderId="31" xfId="0" applyFont="1" applyFill="1" applyBorder="1" applyAlignment="1">
      <alignment horizontal="center"/>
    </xf>
    <xf numFmtId="0" fontId="10" fillId="0" borderId="31" xfId="2" applyFont="1" applyBorder="1"/>
    <xf numFmtId="0" fontId="5" fillId="6" borderId="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164" fontId="3" fillId="6" borderId="29" xfId="1" applyNumberFormat="1" applyFont="1" applyFill="1" applyBorder="1" applyAlignment="1">
      <alignment horizontal="center"/>
    </xf>
    <xf numFmtId="164" fontId="3" fillId="6" borderId="33" xfId="1" applyNumberFormat="1" applyFont="1" applyFill="1" applyBorder="1" applyAlignment="1">
      <alignment horizontal="center"/>
    </xf>
    <xf numFmtId="0" fontId="10" fillId="6" borderId="30" xfId="2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6" fillId="6" borderId="35" xfId="2" applyFont="1" applyFill="1" applyBorder="1" applyAlignment="1">
      <alignment horizontal="left"/>
    </xf>
    <xf numFmtId="0" fontId="6" fillId="6" borderId="29" xfId="2" applyFont="1" applyFill="1" applyBorder="1" applyAlignment="1">
      <alignment horizontal="left"/>
    </xf>
    <xf numFmtId="0" fontId="3" fillId="6" borderId="36" xfId="0" applyFont="1" applyFill="1" applyBorder="1" applyAlignment="1">
      <alignment horizontal="center"/>
    </xf>
    <xf numFmtId="0" fontId="6" fillId="6" borderId="37" xfId="2" applyFont="1" applyFill="1" applyBorder="1" applyAlignment="1"/>
    <xf numFmtId="0" fontId="3" fillId="6" borderId="38" xfId="0" applyFont="1" applyFill="1" applyBorder="1" applyAlignment="1">
      <alignment horizontal="center"/>
    </xf>
    <xf numFmtId="0" fontId="6" fillId="6" borderId="39" xfId="2" applyFont="1" applyFill="1" applyBorder="1" applyAlignment="1"/>
    <xf numFmtId="0" fontId="10" fillId="6" borderId="30" xfId="2" applyFont="1" applyFill="1" applyBorder="1" applyAlignment="1">
      <alignment horizontal="center" wrapText="1"/>
    </xf>
    <xf numFmtId="0" fontId="3" fillId="0" borderId="31" xfId="0" applyFont="1" applyBorder="1"/>
    <xf numFmtId="0" fontId="3" fillId="6" borderId="34" xfId="0" applyFont="1" applyFill="1" applyBorder="1" applyAlignment="1">
      <alignment horizontal="center" wrapText="1"/>
    </xf>
    <xf numFmtId="0" fontId="6" fillId="6" borderId="35" xfId="2" applyFont="1" applyFill="1" applyBorder="1" applyAlignment="1"/>
    <xf numFmtId="44" fontId="5" fillId="2" borderId="40" xfId="0" applyNumberFormat="1" applyFont="1" applyFill="1" applyBorder="1" applyAlignment="1">
      <alignment horizontal="center"/>
    </xf>
    <xf numFmtId="0" fontId="10" fillId="0" borderId="31" xfId="2" applyFont="1" applyFill="1" applyBorder="1" applyAlignment="1"/>
    <xf numFmtId="44" fontId="3" fillId="2" borderId="31" xfId="1" applyFont="1" applyFill="1" applyBorder="1" applyAlignment="1">
      <alignment horizontal="center"/>
    </xf>
    <xf numFmtId="44" fontId="3" fillId="2" borderId="41" xfId="0" applyNumberFormat="1" applyFont="1" applyFill="1" applyBorder="1"/>
    <xf numFmtId="0" fontId="6" fillId="0" borderId="31" xfId="2" applyFont="1" applyFill="1" applyBorder="1" applyAlignment="1"/>
    <xf numFmtId="0" fontId="6" fillId="2" borderId="33" xfId="2" applyFont="1" applyFill="1" applyBorder="1" applyAlignment="1"/>
    <xf numFmtId="44" fontId="3" fillId="2" borderId="33" xfId="1" applyFont="1" applyFill="1" applyBorder="1"/>
    <xf numFmtId="44" fontId="3" fillId="2" borderId="42" xfId="0" applyNumberFormat="1" applyFont="1" applyFill="1" applyBorder="1"/>
    <xf numFmtId="0" fontId="3" fillId="2" borderId="29" xfId="0" applyFont="1" applyFill="1" applyBorder="1" applyAlignment="1">
      <alignment horizontal="center"/>
    </xf>
    <xf numFmtId="44" fontId="3" fillId="2" borderId="29" xfId="1" applyFont="1" applyFill="1" applyBorder="1"/>
    <xf numFmtId="44" fontId="3" fillId="2" borderId="40" xfId="0" applyNumberFormat="1" applyFont="1" applyFill="1" applyBorder="1"/>
    <xf numFmtId="44" fontId="3" fillId="2" borderId="31" xfId="0" applyNumberFormat="1" applyFont="1" applyFill="1" applyBorder="1"/>
    <xf numFmtId="44" fontId="3" fillId="2" borderId="31" xfId="1" applyFont="1" applyFill="1" applyBorder="1"/>
    <xf numFmtId="0" fontId="3" fillId="2" borderId="33" xfId="0" applyFont="1" applyFill="1" applyBorder="1" applyAlignment="1">
      <alignment horizontal="center"/>
    </xf>
    <xf numFmtId="0" fontId="6" fillId="2" borderId="35" xfId="2" applyFont="1" applyFill="1" applyBorder="1" applyAlignment="1"/>
    <xf numFmtId="44" fontId="3" fillId="2" borderId="35" xfId="1" applyFont="1" applyFill="1" applyBorder="1"/>
    <xf numFmtId="44" fontId="3" fillId="2" borderId="43" xfId="0" applyNumberFormat="1" applyFont="1" applyFill="1" applyBorder="1"/>
    <xf numFmtId="0" fontId="6" fillId="2" borderId="29" xfId="2" applyFont="1" applyFill="1" applyBorder="1" applyAlignment="1"/>
    <xf numFmtId="44" fontId="5" fillId="6" borderId="7" xfId="0" applyNumberFormat="1" applyFont="1" applyFill="1" applyBorder="1" applyAlignment="1">
      <alignment horizontal="center"/>
    </xf>
    <xf numFmtId="44" fontId="3" fillId="6" borderId="29" xfId="0" applyNumberFormat="1" applyFont="1" applyFill="1" applyBorder="1" applyAlignment="1">
      <alignment horizontal="center"/>
    </xf>
    <xf numFmtId="44" fontId="3" fillId="6" borderId="31" xfId="0" applyNumberFormat="1" applyFont="1" applyFill="1" applyBorder="1" applyAlignment="1">
      <alignment horizontal="center"/>
    </xf>
    <xf numFmtId="44" fontId="3" fillId="6" borderId="29" xfId="1" applyNumberFormat="1" applyFont="1" applyFill="1" applyBorder="1" applyAlignment="1">
      <alignment horizontal="center"/>
    </xf>
    <xf numFmtId="44" fontId="3" fillId="6" borderId="31" xfId="1" applyNumberFormat="1" applyFont="1" applyFill="1" applyBorder="1" applyAlignment="1">
      <alignment horizontal="center"/>
    </xf>
    <xf numFmtId="44" fontId="3" fillId="6" borderId="33" xfId="1" applyNumberFormat="1" applyFont="1" applyFill="1" applyBorder="1" applyAlignment="1">
      <alignment horizontal="center"/>
    </xf>
    <xf numFmtId="44" fontId="3" fillId="6" borderId="35" xfId="1" applyNumberFormat="1" applyFont="1" applyFill="1" applyBorder="1" applyAlignment="1">
      <alignment horizontal="center"/>
    </xf>
    <xf numFmtId="44" fontId="3" fillId="6" borderId="37" xfId="1" applyNumberFormat="1" applyFont="1" applyFill="1" applyBorder="1" applyAlignment="1">
      <alignment horizontal="center"/>
    </xf>
    <xf numFmtId="44" fontId="3" fillId="6" borderId="39" xfId="1" applyNumberFormat="1" applyFont="1" applyFill="1" applyBorder="1" applyAlignment="1">
      <alignment horizontal="center"/>
    </xf>
    <xf numFmtId="44" fontId="3" fillId="0" borderId="9" xfId="1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center" wrapText="1"/>
    </xf>
    <xf numFmtId="44" fontId="4" fillId="0" borderId="9" xfId="0" applyNumberFormat="1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 vertical="top" wrapText="1"/>
    </xf>
    <xf numFmtId="44" fontId="3" fillId="0" borderId="0" xfId="0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44" fontId="5" fillId="6" borderId="10" xfId="0" applyNumberFormat="1" applyFont="1" applyFill="1" applyBorder="1" applyAlignment="1">
      <alignment horizontal="center"/>
    </xf>
    <xf numFmtId="44" fontId="3" fillId="6" borderId="44" xfId="0" applyNumberFormat="1" applyFont="1" applyFill="1" applyBorder="1" applyAlignment="1">
      <alignment horizontal="center"/>
    </xf>
    <xf numFmtId="44" fontId="3" fillId="6" borderId="45" xfId="0" applyNumberFormat="1" applyFont="1" applyFill="1" applyBorder="1" applyAlignment="1">
      <alignment horizontal="center"/>
    </xf>
    <xf numFmtId="44" fontId="3" fillId="6" borderId="44" xfId="0" applyNumberFormat="1" applyFont="1" applyFill="1" applyBorder="1"/>
    <xf numFmtId="44" fontId="3" fillId="6" borderId="45" xfId="0" applyNumberFormat="1" applyFont="1" applyFill="1" applyBorder="1"/>
    <xf numFmtId="44" fontId="3" fillId="6" borderId="46" xfId="0" applyNumberFormat="1" applyFont="1" applyFill="1" applyBorder="1"/>
    <xf numFmtId="44" fontId="3" fillId="6" borderId="47" xfId="0" applyNumberFormat="1" applyFont="1" applyFill="1" applyBorder="1"/>
    <xf numFmtId="44" fontId="3" fillId="6" borderId="49" xfId="0" applyNumberFormat="1" applyFont="1" applyFill="1" applyBorder="1"/>
    <xf numFmtId="44" fontId="3" fillId="6" borderId="50" xfId="0" applyNumberFormat="1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0" fillId="2" borderId="30" xfId="2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4" fontId="3" fillId="6" borderId="30" xfId="1" applyNumberFormat="1" applyFont="1" applyFill="1" applyBorder="1" applyAlignment="1">
      <alignment horizontal="center"/>
    </xf>
    <xf numFmtId="164" fontId="3" fillId="6" borderId="32" xfId="1" applyNumberFormat="1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6" fillId="6" borderId="53" xfId="2" applyFont="1" applyFill="1" applyBorder="1" applyAlignment="1"/>
    <xf numFmtId="44" fontId="3" fillId="6" borderId="53" xfId="1" applyNumberFormat="1" applyFont="1" applyFill="1" applyBorder="1" applyAlignment="1">
      <alignment horizontal="center"/>
    </xf>
    <xf numFmtId="44" fontId="3" fillId="6" borderId="54" xfId="0" applyNumberFormat="1" applyFont="1" applyFill="1" applyBorder="1"/>
    <xf numFmtId="0" fontId="3" fillId="2" borderId="52" xfId="0" applyFont="1" applyFill="1" applyBorder="1" applyAlignment="1">
      <alignment horizontal="center"/>
    </xf>
    <xf numFmtId="0" fontId="6" fillId="2" borderId="53" xfId="2" applyFont="1" applyFill="1" applyBorder="1" applyAlignment="1"/>
    <xf numFmtId="44" fontId="3" fillId="2" borderId="53" xfId="1" applyFont="1" applyFill="1" applyBorder="1"/>
    <xf numFmtId="44" fontId="3" fillId="2" borderId="55" xfId="0" applyNumberFormat="1" applyFont="1" applyFill="1" applyBorder="1"/>
    <xf numFmtId="0" fontId="3" fillId="0" borderId="11" xfId="0" applyFont="1" applyBorder="1" applyAlignment="1"/>
    <xf numFmtId="44" fontId="3" fillId="0" borderId="9" xfId="0" applyNumberFormat="1" applyFont="1" applyFill="1" applyBorder="1" applyAlignment="1"/>
    <xf numFmtId="44" fontId="3" fillId="0" borderId="9" xfId="1" applyFont="1" applyFill="1" applyBorder="1" applyAlignment="1"/>
    <xf numFmtId="0" fontId="0" fillId="0" borderId="0" xfId="0" applyAlignment="1"/>
    <xf numFmtId="0" fontId="10" fillId="2" borderId="30" xfId="2" applyFont="1" applyFill="1" applyBorder="1" applyAlignment="1">
      <alignment horizontal="center" wrapText="1"/>
    </xf>
    <xf numFmtId="0" fontId="3" fillId="0" borderId="31" xfId="2" applyFont="1" applyFill="1" applyBorder="1" applyAlignment="1"/>
    <xf numFmtId="0" fontId="3" fillId="2" borderId="29" xfId="2" applyFont="1" applyFill="1" applyBorder="1" applyAlignment="1"/>
    <xf numFmtId="0" fontId="3" fillId="0" borderId="31" xfId="2" applyFont="1" applyBorder="1"/>
    <xf numFmtId="17" fontId="3" fillId="0" borderId="14" xfId="0" applyNumberFormat="1" applyFont="1" applyBorder="1" applyAlignment="1">
      <alignment horizontal="center" wrapText="1"/>
    </xf>
    <xf numFmtId="0" fontId="3" fillId="6" borderId="53" xfId="0" applyFont="1" applyFill="1" applyBorder="1" applyAlignment="1">
      <alignment horizontal="center"/>
    </xf>
    <xf numFmtId="164" fontId="3" fillId="6" borderId="34" xfId="1" applyNumberFormat="1" applyFont="1" applyFill="1" applyBorder="1" applyAlignment="1">
      <alignment horizontal="center"/>
    </xf>
    <xf numFmtId="0" fontId="6" fillId="0" borderId="31" xfId="2" applyFont="1" applyBorder="1" applyAlignment="1">
      <alignment horizontal="left"/>
    </xf>
    <xf numFmtId="0" fontId="6" fillId="0" borderId="31" xfId="2" applyFont="1" applyBorder="1"/>
    <xf numFmtId="0" fontId="6" fillId="0" borderId="0" xfId="2" applyFont="1"/>
    <xf numFmtId="0" fontId="3" fillId="0" borderId="8" xfId="0" applyFont="1" applyBorder="1" applyAlignment="1">
      <alignment horizontal="left" wrapText="1"/>
    </xf>
    <xf numFmtId="0" fontId="3" fillId="0" borderId="0" xfId="0" applyFont="1"/>
    <xf numFmtId="164" fontId="5" fillId="0" borderId="9" xfId="0" applyNumberFormat="1" applyFont="1" applyFill="1" applyBorder="1"/>
    <xf numFmtId="164" fontId="3" fillId="4" borderId="9" xfId="0" applyNumberFormat="1" applyFont="1" applyFill="1" applyBorder="1"/>
    <xf numFmtId="164" fontId="3" fillId="0" borderId="9" xfId="0" applyNumberFormat="1" applyFont="1" applyFill="1" applyBorder="1"/>
    <xf numFmtId="164" fontId="3" fillId="0" borderId="9" xfId="0" applyNumberFormat="1" applyFont="1" applyFill="1" applyBorder="1" applyAlignment="1"/>
    <xf numFmtId="164" fontId="3" fillId="0" borderId="9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wrapText="1"/>
    </xf>
    <xf numFmtId="164" fontId="4" fillId="0" borderId="9" xfId="0" applyNumberFormat="1" applyFont="1" applyFill="1" applyBorder="1"/>
    <xf numFmtId="164" fontId="3" fillId="0" borderId="14" xfId="0" applyNumberFormat="1" applyFont="1" applyFill="1" applyBorder="1"/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2" borderId="1" xfId="0" applyNumberFormat="1" applyFont="1" applyFill="1" applyBorder="1"/>
    <xf numFmtId="44" fontId="3" fillId="6" borderId="35" xfId="0" applyNumberFormat="1" applyFont="1" applyFill="1" applyBorder="1" applyAlignment="1">
      <alignment horizontal="center"/>
    </xf>
    <xf numFmtId="44" fontId="3" fillId="6" borderId="47" xfId="0" applyNumberFormat="1" applyFont="1" applyFill="1" applyBorder="1" applyAlignment="1">
      <alignment horizontal="center"/>
    </xf>
    <xf numFmtId="164" fontId="5" fillId="6" borderId="51" xfId="0" applyNumberFormat="1" applyFont="1" applyFill="1" applyBorder="1" applyAlignment="1">
      <alignment horizontal="center"/>
    </xf>
    <xf numFmtId="164" fontId="5" fillId="6" borderId="65" xfId="0" applyNumberFormat="1" applyFont="1" applyFill="1" applyBorder="1" applyAlignment="1">
      <alignment horizontal="center"/>
    </xf>
    <xf numFmtId="164" fontId="3" fillId="6" borderId="29" xfId="0" applyNumberFormat="1" applyFont="1" applyFill="1" applyBorder="1"/>
    <xf numFmtId="164" fontId="3" fillId="6" borderId="44" xfId="0" applyNumberFormat="1" applyFont="1" applyFill="1" applyBorder="1"/>
    <xf numFmtId="164" fontId="3" fillId="6" borderId="35" xfId="0" applyNumberFormat="1" applyFont="1" applyFill="1" applyBorder="1"/>
    <xf numFmtId="164" fontId="3" fillId="6" borderId="47" xfId="0" applyNumberFormat="1" applyFont="1" applyFill="1" applyBorder="1"/>
    <xf numFmtId="164" fontId="3" fillId="6" borderId="33" xfId="0" applyNumberFormat="1" applyFont="1" applyFill="1" applyBorder="1"/>
    <xf numFmtId="164" fontId="3" fillId="6" borderId="46" xfId="0" applyNumberFormat="1" applyFont="1" applyFill="1" applyBorder="1"/>
    <xf numFmtId="164" fontId="3" fillId="6" borderId="53" xfId="0" applyNumberFormat="1" applyFont="1" applyFill="1" applyBorder="1"/>
    <xf numFmtId="164" fontId="3" fillId="6" borderId="54" xfId="0" applyNumberFormat="1" applyFont="1" applyFill="1" applyBorder="1"/>
    <xf numFmtId="164" fontId="18" fillId="6" borderId="31" xfId="0" applyNumberFormat="1" applyFont="1" applyFill="1" applyBorder="1"/>
    <xf numFmtId="164" fontId="18" fillId="6" borderId="45" xfId="0" applyNumberFormat="1" applyFont="1" applyFill="1" applyBorder="1"/>
    <xf numFmtId="164" fontId="18" fillId="6" borderId="35" xfId="0" applyNumberFormat="1" applyFont="1" applyFill="1" applyBorder="1"/>
    <xf numFmtId="164" fontId="18" fillId="6" borderId="47" xfId="0" applyNumberFormat="1" applyFont="1" applyFill="1" applyBorder="1"/>
    <xf numFmtId="164" fontId="3" fillId="6" borderId="29" xfId="0" applyNumberFormat="1" applyFont="1" applyFill="1" applyBorder="1" applyAlignment="1">
      <alignment horizontal="right"/>
    </xf>
    <xf numFmtId="164" fontId="3" fillId="6" borderId="44" xfId="0" applyNumberFormat="1" applyFont="1" applyFill="1" applyBorder="1" applyAlignment="1">
      <alignment horizontal="right"/>
    </xf>
    <xf numFmtId="164" fontId="18" fillId="6" borderId="31" xfId="0" applyNumberFormat="1" applyFont="1" applyFill="1" applyBorder="1" applyAlignment="1">
      <alignment horizontal="right"/>
    </xf>
    <xf numFmtId="164" fontId="18" fillId="6" borderId="45" xfId="0" applyNumberFormat="1" applyFont="1" applyFill="1" applyBorder="1" applyAlignment="1">
      <alignment horizontal="right"/>
    </xf>
    <xf numFmtId="164" fontId="3" fillId="6" borderId="35" xfId="0" applyNumberFormat="1" applyFont="1" applyFill="1" applyBorder="1" applyAlignment="1">
      <alignment horizontal="right"/>
    </xf>
    <xf numFmtId="164" fontId="3" fillId="6" borderId="47" xfId="0" applyNumberFormat="1" applyFont="1" applyFill="1" applyBorder="1" applyAlignment="1">
      <alignment horizontal="right"/>
    </xf>
    <xf numFmtId="164" fontId="18" fillId="6" borderId="35" xfId="0" applyNumberFormat="1" applyFont="1" applyFill="1" applyBorder="1" applyAlignment="1">
      <alignment horizontal="right"/>
    </xf>
    <xf numFmtId="164" fontId="18" fillId="6" borderId="47" xfId="0" applyNumberFormat="1" applyFont="1" applyFill="1" applyBorder="1" applyAlignment="1">
      <alignment horizontal="right"/>
    </xf>
    <xf numFmtId="44" fontId="3" fillId="0" borderId="9" xfId="1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wrapText="1"/>
    </xf>
    <xf numFmtId="44" fontId="19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44" fontId="20" fillId="0" borderId="9" xfId="0" applyNumberFormat="1" applyFont="1" applyFill="1" applyBorder="1" applyAlignment="1"/>
    <xf numFmtId="164" fontId="20" fillId="0" borderId="9" xfId="0" applyNumberFormat="1" applyFont="1" applyFill="1" applyBorder="1" applyAlignment="1"/>
    <xf numFmtId="44" fontId="21" fillId="0" borderId="9" xfId="1" applyNumberFormat="1" applyFont="1" applyFill="1" applyBorder="1" applyAlignment="1">
      <alignment horizontal="left"/>
    </xf>
    <xf numFmtId="0" fontId="3" fillId="0" borderId="35" xfId="2" applyFont="1" applyFill="1" applyBorder="1" applyAlignment="1"/>
    <xf numFmtId="0" fontId="3" fillId="0" borderId="35" xfId="2" applyFont="1" applyBorder="1"/>
    <xf numFmtId="0" fontId="3" fillId="2" borderId="69" xfId="0" applyFont="1" applyFill="1" applyBorder="1" applyAlignment="1">
      <alignment horizontal="center"/>
    </xf>
    <xf numFmtId="0" fontId="6" fillId="0" borderId="53" xfId="2" applyFont="1" applyBorder="1" applyAlignment="1">
      <alignment horizontal="left"/>
    </xf>
    <xf numFmtId="164" fontId="11" fillId="7" borderId="3" xfId="0" applyNumberFormat="1" applyFont="1" applyFill="1" applyBorder="1"/>
    <xf numFmtId="44" fontId="4" fillId="7" borderId="4" xfId="0" applyNumberFormat="1" applyFont="1" applyFill="1" applyBorder="1" applyAlignment="1">
      <alignment horizontal="center" wrapText="1"/>
    </xf>
    <xf numFmtId="44" fontId="4" fillId="7" borderId="5" xfId="0" applyNumberFormat="1" applyFont="1" applyFill="1" applyBorder="1" applyAlignment="1">
      <alignment horizontal="center" wrapText="1"/>
    </xf>
    <xf numFmtId="0" fontId="25" fillId="7" borderId="3" xfId="0" applyFont="1" applyFill="1" applyBorder="1" applyAlignment="1">
      <alignment wrapText="1"/>
    </xf>
    <xf numFmtId="0" fontId="25" fillId="7" borderId="4" xfId="0" applyFont="1" applyFill="1" applyBorder="1" applyAlignment="1">
      <alignment horizontal="right" wrapText="1"/>
    </xf>
    <xf numFmtId="0" fontId="5" fillId="7" borderId="8" xfId="0" applyFont="1" applyFill="1" applyBorder="1" applyAlignment="1">
      <alignment wrapText="1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4" fontId="3" fillId="7" borderId="9" xfId="0" applyNumberFormat="1" applyFont="1" applyFill="1" applyBorder="1" applyAlignment="1">
      <alignment horizontal="left"/>
    </xf>
    <xf numFmtId="44" fontId="3" fillId="7" borderId="10" xfId="0" applyNumberFormat="1" applyFont="1" applyFill="1" applyBorder="1" applyAlignment="1">
      <alignment horizontal="left"/>
    </xf>
    <xf numFmtId="164" fontId="3" fillId="7" borderId="10" xfId="0" applyNumberFormat="1" applyFont="1" applyFill="1" applyBorder="1" applyAlignment="1">
      <alignment horizontal="left"/>
    </xf>
    <xf numFmtId="0" fontId="5" fillId="7" borderId="8" xfId="0" applyFont="1" applyFill="1" applyBorder="1" applyAlignment="1">
      <alignment horizontal="center"/>
    </xf>
    <xf numFmtId="44" fontId="5" fillId="7" borderId="9" xfId="0" applyNumberFormat="1" applyFont="1" applyFill="1" applyBorder="1" applyAlignment="1">
      <alignment horizontal="center"/>
    </xf>
    <xf numFmtId="44" fontId="5" fillId="7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44" fontId="3" fillId="7" borderId="64" xfId="0" applyNumberFormat="1" applyFont="1" applyFill="1" applyBorder="1" applyAlignment="1">
      <alignment horizontal="left"/>
    </xf>
    <xf numFmtId="44" fontId="3" fillId="7" borderId="60" xfId="0" applyNumberFormat="1" applyFont="1" applyFill="1" applyBorder="1" applyAlignment="1">
      <alignment horizontal="left"/>
    </xf>
    <xf numFmtId="164" fontId="3" fillId="7" borderId="61" xfId="0" applyNumberFormat="1" applyFont="1" applyFill="1" applyBorder="1" applyAlignment="1">
      <alignment horizontal="right"/>
    </xf>
    <xf numFmtId="164" fontId="3" fillId="7" borderId="66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44" fontId="3" fillId="7" borderId="9" xfId="1" applyFont="1" applyFill="1" applyBorder="1" applyAlignment="1">
      <alignment horizontal="center"/>
    </xf>
    <xf numFmtId="44" fontId="3" fillId="7" borderId="7" xfId="0" applyNumberFormat="1" applyFont="1" applyFill="1" applyBorder="1"/>
    <xf numFmtId="164" fontId="3" fillId="7" borderId="61" xfId="0" applyNumberFormat="1" applyFont="1" applyFill="1" applyBorder="1" applyAlignment="1">
      <alignment horizontal="left"/>
    </xf>
    <xf numFmtId="164" fontId="3" fillId="7" borderId="66" xfId="0" applyNumberFormat="1" applyFont="1" applyFill="1" applyBorder="1" applyAlignment="1">
      <alignment horizontal="left"/>
    </xf>
    <xf numFmtId="0" fontId="3" fillId="7" borderId="22" xfId="0" applyFont="1" applyFill="1" applyBorder="1" applyAlignment="1">
      <alignment wrapText="1"/>
    </xf>
    <xf numFmtId="0" fontId="3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44" fontId="3" fillId="7" borderId="12" xfId="0" applyNumberFormat="1" applyFont="1" applyFill="1" applyBorder="1" applyAlignment="1">
      <alignment horizontal="left"/>
    </xf>
    <xf numFmtId="44" fontId="3" fillId="7" borderId="48" xfId="0" applyNumberFormat="1" applyFont="1" applyFill="1" applyBorder="1" applyAlignment="1">
      <alignment horizontal="left"/>
    </xf>
    <xf numFmtId="164" fontId="3" fillId="7" borderId="62" xfId="0" applyNumberFormat="1" applyFont="1" applyFill="1" applyBorder="1" applyAlignment="1">
      <alignment horizontal="left"/>
    </xf>
    <xf numFmtId="164" fontId="3" fillId="7" borderId="67" xfId="0" applyNumberFormat="1" applyFont="1" applyFill="1" applyBorder="1" applyAlignment="1">
      <alignment horizontal="left"/>
    </xf>
    <xf numFmtId="0" fontId="3" fillId="7" borderId="22" xfId="0" applyFont="1" applyFill="1" applyBorder="1" applyAlignment="1">
      <alignment horizontal="center"/>
    </xf>
    <xf numFmtId="44" fontId="3" fillId="7" borderId="12" xfId="1" applyFont="1" applyFill="1" applyBorder="1" applyAlignment="1">
      <alignment horizontal="center"/>
    </xf>
    <xf numFmtId="44" fontId="3" fillId="7" borderId="19" xfId="0" applyNumberFormat="1" applyFont="1" applyFill="1" applyBorder="1"/>
    <xf numFmtId="0" fontId="3" fillId="7" borderId="13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6" fillId="7" borderId="20" xfId="2" applyFont="1" applyFill="1" applyBorder="1" applyAlignment="1"/>
    <xf numFmtId="44" fontId="3" fillId="7" borderId="20" xfId="1" applyNumberFormat="1" applyFont="1" applyFill="1" applyBorder="1" applyAlignment="1">
      <alignment horizontal="center"/>
    </xf>
    <xf numFmtId="44" fontId="3" fillId="7" borderId="0" xfId="0" applyNumberFormat="1" applyFont="1" applyFill="1" applyBorder="1"/>
    <xf numFmtId="164" fontId="3" fillId="7" borderId="63" xfId="0" applyNumberFormat="1" applyFont="1" applyFill="1" applyBorder="1"/>
    <xf numFmtId="164" fontId="3" fillId="7" borderId="68" xfId="0" applyNumberFormat="1" applyFont="1" applyFill="1" applyBorder="1"/>
    <xf numFmtId="0" fontId="3" fillId="7" borderId="13" xfId="0" applyFont="1" applyFill="1" applyBorder="1" applyAlignment="1">
      <alignment horizontal="center"/>
    </xf>
    <xf numFmtId="0" fontId="6" fillId="7" borderId="14" xfId="2" applyFont="1" applyFill="1" applyBorder="1" applyAlignment="1"/>
    <xf numFmtId="44" fontId="3" fillId="7" borderId="14" xfId="1" applyFont="1" applyFill="1" applyBorder="1"/>
    <xf numFmtId="44" fontId="3" fillId="7" borderId="15" xfId="0" applyNumberFormat="1" applyFont="1" applyFill="1" applyBorder="1"/>
    <xf numFmtId="0" fontId="3" fillId="7" borderId="17" xfId="0" applyFont="1" applyFill="1" applyBorder="1" applyAlignment="1">
      <alignment vertical="top" wrapText="1"/>
    </xf>
    <xf numFmtId="0" fontId="3" fillId="7" borderId="18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center"/>
    </xf>
    <xf numFmtId="0" fontId="6" fillId="7" borderId="24" xfId="2" applyFont="1" applyFill="1" applyBorder="1" applyAlignment="1"/>
    <xf numFmtId="44" fontId="3" fillId="7" borderId="24" xfId="1" applyNumberFormat="1" applyFont="1" applyFill="1" applyBorder="1" applyAlignment="1">
      <alignment horizontal="center"/>
    </xf>
    <xf numFmtId="44" fontId="3" fillId="7" borderId="25" xfId="0" applyNumberFormat="1" applyFont="1" applyFill="1" applyBorder="1"/>
    <xf numFmtId="164" fontId="3" fillId="7" borderId="0" xfId="0" applyNumberFormat="1" applyFont="1" applyFill="1" applyBorder="1"/>
    <xf numFmtId="0" fontId="3" fillId="7" borderId="17" xfId="0" applyFont="1" applyFill="1" applyBorder="1" applyAlignment="1">
      <alignment horizontal="center" wrapText="1"/>
    </xf>
    <xf numFmtId="0" fontId="6" fillId="7" borderId="18" xfId="2" applyFont="1" applyFill="1" applyBorder="1" applyAlignment="1"/>
    <xf numFmtId="44" fontId="3" fillId="7" borderId="18" xfId="1" applyFont="1" applyFill="1" applyBorder="1"/>
    <xf numFmtId="44" fontId="3" fillId="7" borderId="21" xfId="0" applyNumberFormat="1" applyFont="1" applyFill="1" applyBorder="1"/>
    <xf numFmtId="44" fontId="3" fillId="7" borderId="9" xfId="1" applyNumberFormat="1" applyFont="1" applyFill="1" applyBorder="1" applyAlignment="1">
      <alignment horizontal="center"/>
    </xf>
    <xf numFmtId="44" fontId="3" fillId="7" borderId="9" xfId="0" applyNumberFormat="1" applyFont="1" applyFill="1" applyBorder="1"/>
    <xf numFmtId="44" fontId="3" fillId="7" borderId="9" xfId="1" applyFont="1" applyFill="1" applyBorder="1"/>
    <xf numFmtId="44" fontId="3" fillId="2" borderId="30" xfId="1" applyFont="1" applyFill="1" applyBorder="1" applyAlignment="1">
      <alignment horizontal="center"/>
    </xf>
    <xf numFmtId="0" fontId="22" fillId="7" borderId="26" xfId="0" applyFont="1" applyFill="1" applyBorder="1"/>
    <xf numFmtId="0" fontId="22" fillId="7" borderId="3" xfId="0" applyFont="1" applyFill="1" applyBorder="1"/>
    <xf numFmtId="0" fontId="22" fillId="7" borderId="27" xfId="0" applyFont="1" applyFill="1" applyBorder="1"/>
    <xf numFmtId="0" fontId="5" fillId="6" borderId="56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9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1B0D6"/>
      <rgbColor rgb="00662D9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E37"/>
      <color rgb="FFFFB1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gikey.com/product-detail/en/4301.1405/486-1956-ND/640643" TargetMode="External"/><Relationship Id="rId21" Type="http://schemas.openxmlformats.org/officeDocument/2006/relationships/hyperlink" Target="http://search.digikey.com/us/en/products/PR01000106202JR500/PPC62KW-1CT-ND/597284" TargetMode="External"/><Relationship Id="rId42" Type="http://schemas.openxmlformats.org/officeDocument/2006/relationships/hyperlink" Target="http://www.mouser.com/ProductDetail/Nichicon/UBT1E101MPD/?qs=sGAEpiMZZMtZ1n0r9vR22WPpdKVcsM0gFiefnHytNSs%3d" TargetMode="External"/><Relationship Id="rId47" Type="http://schemas.openxmlformats.org/officeDocument/2006/relationships/hyperlink" Target="http://www.mouser.com/ProductDetail/Fairchild-Semiconductor/1N4148TR/?qs=sGAEpiMZZMtoHjESLttvkoBU6cp6%252bZs9EndSV7suWYg%3d" TargetMode="External"/><Relationship Id="rId63" Type="http://schemas.openxmlformats.org/officeDocument/2006/relationships/hyperlink" Target="http://www.digikey.com/product-detail/en/B32674D3106K/495-2915-ND/1277679" TargetMode="External"/><Relationship Id="rId68" Type="http://schemas.openxmlformats.org/officeDocument/2006/relationships/hyperlink" Target="http://www.digikey.com/product-detail/en/NZX12X,133/568-5885-1-ND/2531172" TargetMode="External"/><Relationship Id="rId84" Type="http://schemas.openxmlformats.org/officeDocument/2006/relationships/hyperlink" Target="http://www.beezar.com/" TargetMode="External"/><Relationship Id="rId89" Type="http://schemas.openxmlformats.org/officeDocument/2006/relationships/vmlDrawing" Target="../drawings/vmlDrawing1.vml"/><Relationship Id="rId16" Type="http://schemas.openxmlformats.org/officeDocument/2006/relationships/hyperlink" Target="http://www.beezar.com/" TargetMode="External"/><Relationship Id="rId11" Type="http://schemas.openxmlformats.org/officeDocument/2006/relationships/hyperlink" Target="http://www.mouser.com/ProductDetail/Schurter/00343111/?qs=sGAEpiMZZMseCiJT91fwIs9BkcYSNFq%252bjo2DDdhZEy4%3d" TargetMode="External"/><Relationship Id="rId32" Type="http://schemas.openxmlformats.org/officeDocument/2006/relationships/hyperlink" Target="http://www.beezar.com/" TargetMode="External"/><Relationship Id="rId37" Type="http://schemas.openxmlformats.org/officeDocument/2006/relationships/hyperlink" Target="http://www.beezar.com/" TargetMode="External"/><Relationship Id="rId53" Type="http://schemas.openxmlformats.org/officeDocument/2006/relationships/hyperlink" Target="http://www.mouser.com/ProductDetail/Vishay-Dale/RN55D1001FB14/?qs=sGAEpiMZZMu61qfTUdNhGwBiNiGBqN%2fzlf51egNjvAU%3d" TargetMode="External"/><Relationship Id="rId58" Type="http://schemas.openxmlformats.org/officeDocument/2006/relationships/hyperlink" Target="http://www.mouser.com/ProductDetail/Vishay-Semiconductors/IRFI820GPBF/?qs=sGAEpiMZZMshyDBzk1%2fWi1F3z9PgzPBn6EZ4buFenOE%3d" TargetMode="External"/><Relationship Id="rId74" Type="http://schemas.openxmlformats.org/officeDocument/2006/relationships/hyperlink" Target="http://www.digikey.com/product-detail/en/RSF200JB-73-6K8/6.8KW-2-ND/18334" TargetMode="External"/><Relationship Id="rId79" Type="http://schemas.openxmlformats.org/officeDocument/2006/relationships/hyperlink" Target="http://www.digikey.com/product-detail/en/KSP42BU/KSP42BU-ND/1048030" TargetMode="External"/><Relationship Id="rId5" Type="http://schemas.openxmlformats.org/officeDocument/2006/relationships/hyperlink" Target="http://www.mouser.com/ProductDetail/Aavid-Thermalloy/513102B02500G/?qs=7jyBjEprRBj7D1NOUbnPQA%3d%3d" TargetMode="External"/><Relationship Id="rId90" Type="http://schemas.openxmlformats.org/officeDocument/2006/relationships/comments" Target="../comments1.xml"/><Relationship Id="rId14" Type="http://schemas.openxmlformats.org/officeDocument/2006/relationships/hyperlink" Target="http://www.beezar.com/" TargetMode="External"/><Relationship Id="rId22" Type="http://schemas.openxmlformats.org/officeDocument/2006/relationships/hyperlink" Target="http://search.digikey.com/us/en/products/CMF551M0000FHEB/CMF1.00MHFCT-ND/1555296" TargetMode="External"/><Relationship Id="rId27" Type="http://schemas.openxmlformats.org/officeDocument/2006/relationships/hyperlink" Target="http://search.digikey.com/us/en/products/BK1%2FS506-250-R/283-3298-ND/1877160" TargetMode="External"/><Relationship Id="rId30" Type="http://schemas.openxmlformats.org/officeDocument/2006/relationships/hyperlink" Target="http://www.beezar.com/" TargetMode="External"/><Relationship Id="rId35" Type="http://schemas.openxmlformats.org/officeDocument/2006/relationships/hyperlink" Target="http://beezar.com/catalog/product_info.php?cPath=33&amp;products_id=79" TargetMode="External"/><Relationship Id="rId43" Type="http://schemas.openxmlformats.org/officeDocument/2006/relationships/hyperlink" Target="http://www.mouser.com/ProductDetail/Nichicon/UPW2G220MHD/?qs=sGAEpiMZZMtZ1n0r9vR22RxOeB5kHP9BZ1hlfnE2oR0%3d" TargetMode="External"/><Relationship Id="rId48" Type="http://schemas.openxmlformats.org/officeDocument/2006/relationships/hyperlink" Target="http://www.mouser.com/ProductDetail/Vishay-BC-Components/PR01000103603JR500/?qs=sGAEpiMZZMu61qfTUdNhG%2f4r7Iw6CIkyX4TgfziTulM%3d" TargetMode="External"/><Relationship Id="rId56" Type="http://schemas.openxmlformats.org/officeDocument/2006/relationships/hyperlink" Target="http://www.mouser.com/ProductDetail/Fairchild-Semiconductor/KSP42BU/?qs=sGAEpiMZZMshyDBzk1%2fWi6kfu%252bQlsU6SIOql15GMpUs%3d" TargetMode="External"/><Relationship Id="rId64" Type="http://schemas.openxmlformats.org/officeDocument/2006/relationships/hyperlink" Target="http://www.digikey.com/product-detail/en/B32674D3106K/495-2915-ND/1277679" TargetMode="External"/><Relationship Id="rId69" Type="http://schemas.openxmlformats.org/officeDocument/2006/relationships/hyperlink" Target="http://www.digikey.com/product-detail/en/1N5374BG/1N5374BGOS-ND/918052" TargetMode="External"/><Relationship Id="rId77" Type="http://schemas.openxmlformats.org/officeDocument/2006/relationships/hyperlink" Target="http://www.digikey.com/product-detail/en/IRFI820GPBF/IRFI820GPBF-ND/812041" TargetMode="External"/><Relationship Id="rId8" Type="http://schemas.openxmlformats.org/officeDocument/2006/relationships/hyperlink" Target="http://www.mouser.com/ProductDetail/Kobiconn/161-4221-E/?qs=sGAEpiMZZMv0W4pxf2HiVzTW6zhqIM1jyQ22ABvqO2U%3d" TargetMode="External"/><Relationship Id="rId51" Type="http://schemas.openxmlformats.org/officeDocument/2006/relationships/hyperlink" Target="http://www.mouser.com/ProductDetail/Vishay-BC-Components/PR02000202202JA100/?qs=sGAEpiMZZMu61qfTUdNhG8QhQ5UXoaQBIq0X3gp5t40%3d" TargetMode="External"/><Relationship Id="rId72" Type="http://schemas.openxmlformats.org/officeDocument/2006/relationships/hyperlink" Target="http://www.digikey.com/product-detail/en/RSF100JB-73-360K/360KW-1-ND/18144" TargetMode="External"/><Relationship Id="rId80" Type="http://schemas.openxmlformats.org/officeDocument/2006/relationships/hyperlink" Target="http://www.digikey.com/product-detail/en/LM334Z%2FNOPB/LM334ZNS%2FNOPB-ND/6215" TargetMode="External"/><Relationship Id="rId85" Type="http://schemas.openxmlformats.org/officeDocument/2006/relationships/hyperlink" Target="http://beezar.com/catalog/product_info.php?cPath=35&amp;products_id=144" TargetMode="External"/><Relationship Id="rId3" Type="http://schemas.openxmlformats.org/officeDocument/2006/relationships/hyperlink" Target="http://www.mouser.com/ProductDetail/Vishay-Dale/RN55D4750FB14/?qs=sGAEpiMZZMu61qfTUdNhG8%2f%252bBUtNJ2Qb62e8OEGs5Qg%3d" TargetMode="External"/><Relationship Id="rId12" Type="http://schemas.openxmlformats.org/officeDocument/2006/relationships/hyperlink" Target="http://www.beezar.com/" TargetMode="External"/><Relationship Id="rId17" Type="http://schemas.openxmlformats.org/officeDocument/2006/relationships/hyperlink" Target="http://www.beezar.com/" TargetMode="External"/><Relationship Id="rId25" Type="http://schemas.openxmlformats.org/officeDocument/2006/relationships/hyperlink" Target="http://search.digikey.com/scripts/DkSearch/dksus.dll?WT.z_header=search_go&amp;lang=en&amp;site=us&amp;keywords=DD21.0111.1111&amp;x=18&amp;y=19" TargetMode="External"/><Relationship Id="rId33" Type="http://schemas.openxmlformats.org/officeDocument/2006/relationships/hyperlink" Target="http://www.beezar.com/" TargetMode="External"/><Relationship Id="rId38" Type="http://schemas.openxmlformats.org/officeDocument/2006/relationships/hyperlink" Target="http://www.mouser.com/Semiconductors/Diodes-Rectifiers/Zener-Diodes/_/N-2xpqt?P=1z0w7s3Z1z0wajlZ1z0waecZ1z0z63x" TargetMode="External"/><Relationship Id="rId46" Type="http://schemas.openxmlformats.org/officeDocument/2006/relationships/hyperlink" Target="http://www.mouser.com/ProductDetail/Vishay-Semiconductors/KBL10-E4-51/?qs=sGAEpiMZZMtQ8nqTKtFS%2fMRt2%2f0z7BctdVAM5yhUOKU%3d" TargetMode="External"/><Relationship Id="rId59" Type="http://schemas.openxmlformats.org/officeDocument/2006/relationships/hyperlink" Target="http://www.digikey.com/product-detail/en/LGU2G221MELB/493-2799-ND/1004460" TargetMode="External"/><Relationship Id="rId67" Type="http://schemas.openxmlformats.org/officeDocument/2006/relationships/hyperlink" Target="http://www.mouser.com/ProductDetail/ON-Semiconductor/1N5374BG/?qs=sGAEpiMZZMtQ8nqTKtFS%2fJ7m6e1KBCguA6r1uCrNmak%3d" TargetMode="External"/><Relationship Id="rId20" Type="http://schemas.openxmlformats.org/officeDocument/2006/relationships/hyperlink" Target="http://www.beezar.com/" TargetMode="External"/><Relationship Id="rId41" Type="http://schemas.openxmlformats.org/officeDocument/2006/relationships/hyperlink" Target="http://www.mouser.com/ProductDetail/Nichicon/LGU2G221MELB/?qs=sGAEpiMZZMtZ1n0r9vR22XwFQlyFcob6SA6UL%252brfetg%3d" TargetMode="External"/><Relationship Id="rId54" Type="http://schemas.openxmlformats.org/officeDocument/2006/relationships/hyperlink" Target="http://www.mouser.com/ProductDetail/NJR/NJM2396F63/?qs=sGAEpiMZZMsGz1a6aV8DcKRceEqesA2aN2QaT9RrkVo%3d" TargetMode="External"/><Relationship Id="rId62" Type="http://schemas.openxmlformats.org/officeDocument/2006/relationships/hyperlink" Target="http://www.digikey.com/product-detail/en/UPW2G220MHD/493-2060-ND/589801" TargetMode="External"/><Relationship Id="rId70" Type="http://schemas.openxmlformats.org/officeDocument/2006/relationships/hyperlink" Target="http://www.digikey.com/product-detail/en/KBL10-E4%2F51/KBL10-E4%2F51GI-ND/754844" TargetMode="External"/><Relationship Id="rId75" Type="http://schemas.openxmlformats.org/officeDocument/2006/relationships/hyperlink" Target="http://www.digikey.com/product-detail/en/RSF200JB-73-22K/22KW-2-ND/18358" TargetMode="External"/><Relationship Id="rId83" Type="http://schemas.openxmlformats.org/officeDocument/2006/relationships/hyperlink" Target="http://www.digikey.com/product-detail/en/7201MD9AV2QE/CKN1476-ND/483848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beezar.com/catalog/product_info.php?cPath=33&amp;products_id=79" TargetMode="External"/><Relationship Id="rId6" Type="http://schemas.openxmlformats.org/officeDocument/2006/relationships/hyperlink" Target="http://www.beezar.com/" TargetMode="External"/><Relationship Id="rId15" Type="http://schemas.openxmlformats.org/officeDocument/2006/relationships/hyperlink" Target="http://beezar.com/catalog/product_info.php?cPath=32&amp;products_id=62" TargetMode="External"/><Relationship Id="rId23" Type="http://schemas.openxmlformats.org/officeDocument/2006/relationships/hyperlink" Target="http://search.digikey.com/us/en/products/CMF55475R00FHEB/CMF475HFCT-ND/1554976" TargetMode="External"/><Relationship Id="rId28" Type="http://schemas.openxmlformats.org/officeDocument/2006/relationships/hyperlink" Target="http://www.beezar.com/" TargetMode="External"/><Relationship Id="rId36" Type="http://schemas.openxmlformats.org/officeDocument/2006/relationships/hyperlink" Target="http://www.beezar.com/" TargetMode="External"/><Relationship Id="rId49" Type="http://schemas.openxmlformats.org/officeDocument/2006/relationships/hyperlink" Target="http://www.mouser.com/ProductDetail/Vishay-BC-Components/PR01000105109JR500/?qs=sGAEpiMZZMu61qfTUdNhG4zJ8iyFkC%2fBB%252bkT7GCmmiQ%3d" TargetMode="External"/><Relationship Id="rId57" Type="http://schemas.openxmlformats.org/officeDocument/2006/relationships/hyperlink" Target="http://www.mouser.com/ProductDetail/Toshiba/2SC4793FM/?qs=sGAEpiMZZMshyDBzk1%2fWi39v8mPI4jPHMDp4hBlgPys%3d" TargetMode="External"/><Relationship Id="rId10" Type="http://schemas.openxmlformats.org/officeDocument/2006/relationships/hyperlink" Target="http://www.mouser.com/ProductDetail/Schurter/43011405/?qs=fxxZwZgTYwDDjuEKn1y6BA%3d%3d" TargetMode="External"/><Relationship Id="rId31" Type="http://schemas.openxmlformats.org/officeDocument/2006/relationships/hyperlink" Target="http://www.beezar.com/" TargetMode="External"/><Relationship Id="rId44" Type="http://schemas.openxmlformats.org/officeDocument/2006/relationships/hyperlink" Target="http://www.mouser.com/ProductDetail/EPCOS-TDK/B32674D3106K/?qs=sGAEpiMZZMv1cc3ydrPrF0gALJPP0xBjM%252bvJjWhJfE8%3d" TargetMode="External"/><Relationship Id="rId52" Type="http://schemas.openxmlformats.org/officeDocument/2006/relationships/hyperlink" Target="http://www.mouser.com/ProductDetail/Vishay-BC-Components/PR02000201003JA100/?qs=sGAEpiMZZMu61qfTUdNhGxbuVFuwLImXMt59W4Y3xc0%3d" TargetMode="External"/><Relationship Id="rId60" Type="http://schemas.openxmlformats.org/officeDocument/2006/relationships/hyperlink" Target="http://www.digikey.com/product-detail/en/ECE-S1EG332E/P6456-ND/25903" TargetMode="External"/><Relationship Id="rId65" Type="http://schemas.openxmlformats.org/officeDocument/2006/relationships/hyperlink" Target="http://www.digikey.com/product-detail/en/1N4148TR/1N4148VSCT-ND/3104297" TargetMode="External"/><Relationship Id="rId73" Type="http://schemas.openxmlformats.org/officeDocument/2006/relationships/hyperlink" Target="http://www.digikey.com/product-detail/en/RSF100JB-73-51R/51W-1-ND/18052" TargetMode="External"/><Relationship Id="rId78" Type="http://schemas.openxmlformats.org/officeDocument/2006/relationships/hyperlink" Target="http://www.digikey.com/product-detail/en/2SC4793(F,M)/2SC4793FM-ND/871385" TargetMode="External"/><Relationship Id="rId81" Type="http://schemas.openxmlformats.org/officeDocument/2006/relationships/hyperlink" Target="http://www.digikey.com/product-detail/en/NJM2396F63/NJM2396F63-ND/805632" TargetMode="External"/><Relationship Id="rId86" Type="http://schemas.openxmlformats.org/officeDocument/2006/relationships/hyperlink" Target="http://www.digikey.com/product-detail/en/C1206C101J5GACTU/399-1205-1-ND/411480" TargetMode="External"/><Relationship Id="rId4" Type="http://schemas.openxmlformats.org/officeDocument/2006/relationships/hyperlink" Target="http://www.beezar.com/" TargetMode="External"/><Relationship Id="rId9" Type="http://schemas.openxmlformats.org/officeDocument/2006/relationships/hyperlink" Target="http://www.mouser.com/ProductDetail/Schurter/DD2101111111/?qs=PdaBPmf3Bcgj7jSqvMikJA%3d%3d" TargetMode="External"/><Relationship Id="rId13" Type="http://schemas.openxmlformats.org/officeDocument/2006/relationships/hyperlink" Target="http://www.beezar.com/" TargetMode="External"/><Relationship Id="rId18" Type="http://schemas.openxmlformats.org/officeDocument/2006/relationships/hyperlink" Target="http://www.beezar.com/" TargetMode="External"/><Relationship Id="rId39" Type="http://schemas.openxmlformats.org/officeDocument/2006/relationships/hyperlink" Target="http://beezar.com/catalog/product_info.php?cPath=35&amp;products_id=144" TargetMode="External"/><Relationship Id="rId34" Type="http://schemas.openxmlformats.org/officeDocument/2006/relationships/hyperlink" Target="http://www.beezar.com/" TargetMode="External"/><Relationship Id="rId50" Type="http://schemas.openxmlformats.org/officeDocument/2006/relationships/hyperlink" Target="http://www.mouser.com/ProductDetail/Vishay-BC-Components/PR02000206801JR500/?qs=sGAEpiMZZMu61qfTUdNhG%2f4r7Iw6CIkyb2n9heCSkvE%3d" TargetMode="External"/><Relationship Id="rId55" Type="http://schemas.openxmlformats.org/officeDocument/2006/relationships/hyperlink" Target="http://www.mouser.com/ProductDetail/Texas-Instruments/LM334Z-NOPB/?qs=sGAEpiMZZMvu8NZDyZ4K0UkoJ%252bo%2fV8FU" TargetMode="External"/><Relationship Id="rId76" Type="http://schemas.openxmlformats.org/officeDocument/2006/relationships/hyperlink" Target="http://www.digikey.com/product-detail/en/RSF200JB-73-100K/100KW-2-ND/18389" TargetMode="External"/><Relationship Id="rId7" Type="http://schemas.openxmlformats.org/officeDocument/2006/relationships/hyperlink" Target="http://beezar.com/catalog/product_info.php?cPath=34&amp;products_id=76" TargetMode="External"/><Relationship Id="rId71" Type="http://schemas.openxmlformats.org/officeDocument/2006/relationships/hyperlink" Target="http://www.mouser.com/Semiconductors/Diodes-Rectifiers/Zener-Diodes/_/N-2xpqt?P=1z0w7s3Z1z0wajlZ1z0waecZ1z0z63x" TargetMode="External"/><Relationship Id="rId2" Type="http://schemas.openxmlformats.org/officeDocument/2006/relationships/hyperlink" Target="http://www.mouser.com/ProductDetail/Vishay/RN55D1004FB14/?qs=s9FDzCV2Qduo1qWaUBDkvw%3d%3d" TargetMode="External"/><Relationship Id="rId29" Type="http://schemas.openxmlformats.org/officeDocument/2006/relationships/hyperlink" Target="http://www.beezar.com/" TargetMode="External"/><Relationship Id="rId24" Type="http://schemas.openxmlformats.org/officeDocument/2006/relationships/hyperlink" Target="http://search.digikey.com/us/en/products/RCJ-2223/CP-1435-ND/408522" TargetMode="External"/><Relationship Id="rId40" Type="http://schemas.openxmlformats.org/officeDocument/2006/relationships/hyperlink" Target="http://www.mouser.com/ProductDetail/Nichicon/LKG1C332MESYCK/?qs=sGAEpiMZZMtZ1n0r9vR22d%252blFeYd%252bH4EFmcx1Ay3TLk%3d" TargetMode="External"/><Relationship Id="rId45" Type="http://schemas.openxmlformats.org/officeDocument/2006/relationships/hyperlink" Target="http://www.mouser.com/ProductDetail/EPCOS-TDK/B32674D3106K/?qs=sGAEpiMZZMv1cc3ydrPrF0gALJPP0xBjM%252bvJjWhJfE8%3d" TargetMode="External"/><Relationship Id="rId66" Type="http://schemas.openxmlformats.org/officeDocument/2006/relationships/hyperlink" Target="http://www.mouser.com/ProductDetail/Vishay-Semiconductors/BZX55B12-TAP/?qs=sGAEpiMZZMtQ8nqTKtFS%2fKNhUV17y0qNMl7QgsKE%2flk%3d" TargetMode="External"/><Relationship Id="rId87" Type="http://schemas.openxmlformats.org/officeDocument/2006/relationships/hyperlink" Target="http://www.digikey.com/product-detail/en/C1206C101K5GACTU/399-8127-1-ND/3471850" TargetMode="External"/><Relationship Id="rId61" Type="http://schemas.openxmlformats.org/officeDocument/2006/relationships/hyperlink" Target="http://www.digikey.com/product-detail/en/EEU-FC1E101S/P10269-ND/266278" TargetMode="External"/><Relationship Id="rId82" Type="http://schemas.openxmlformats.org/officeDocument/2006/relationships/hyperlink" Target="http://www.digikey.com/product-detail/en/513102B02500G/HS346-ND/1216353" TargetMode="External"/><Relationship Id="rId19" Type="http://schemas.openxmlformats.org/officeDocument/2006/relationships/hyperlink" Target="http://www.beeza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8"/>
  <sheetViews>
    <sheetView tabSelected="1" workbookViewId="0">
      <pane xSplit="3" topLeftCell="D1" activePane="topRight" state="frozenSplit"/>
      <selection pane="topRight" activeCell="A2" sqref="A2"/>
    </sheetView>
  </sheetViews>
  <sheetFormatPr defaultRowHeight="12.75" x14ac:dyDescent="0.2"/>
  <cols>
    <col min="1" max="1" width="20.42578125" style="1" customWidth="1"/>
    <col min="2" max="2" width="30.5703125" style="2" customWidth="1"/>
    <col min="3" max="3" width="4.7109375" style="2" customWidth="1"/>
    <col min="4" max="4" width="10.7109375" style="3" customWidth="1"/>
    <col min="5" max="5" width="18.7109375" style="4" customWidth="1"/>
    <col min="6" max="6" width="7.7109375" style="146" customWidth="1"/>
    <col min="7" max="7" width="7.7109375" style="88" customWidth="1"/>
    <col min="8" max="9" width="7.7109375" style="201" hidden="1" customWidth="1"/>
    <col min="10" max="10" width="10.7109375" style="5" customWidth="1"/>
    <col min="11" max="11" width="16.7109375" style="6" customWidth="1"/>
    <col min="12" max="12" width="7.7109375" style="7" customWidth="1"/>
    <col min="13" max="13" width="7.7109375" style="8" customWidth="1"/>
  </cols>
  <sheetData>
    <row r="1" spans="1:13" ht="31.5" customHeight="1" thickTop="1" thickBot="1" x14ac:dyDescent="0.5">
      <c r="A1" s="302" t="s">
        <v>157</v>
      </c>
      <c r="B1" s="303"/>
      <c r="C1" s="303"/>
      <c r="D1" s="303"/>
      <c r="E1" s="303"/>
      <c r="F1" s="303"/>
      <c r="G1" s="304"/>
      <c r="H1" s="237"/>
      <c r="I1" s="237"/>
      <c r="J1" s="240" t="s">
        <v>156</v>
      </c>
      <c r="K1" s="241" t="s">
        <v>0</v>
      </c>
      <c r="L1" s="238"/>
      <c r="M1" s="239"/>
    </row>
    <row r="2" spans="1:13" ht="13.5" thickTop="1" x14ac:dyDescent="0.2">
      <c r="A2" s="9" t="s">
        <v>1</v>
      </c>
      <c r="B2" s="10" t="s">
        <v>2</v>
      </c>
      <c r="C2" s="15" t="s">
        <v>3</v>
      </c>
      <c r="D2" s="164" t="s">
        <v>4</v>
      </c>
      <c r="E2" s="93" t="s">
        <v>5</v>
      </c>
      <c r="F2" s="129" t="s">
        <v>6</v>
      </c>
      <c r="G2" s="147" t="s">
        <v>7</v>
      </c>
      <c r="H2" s="204"/>
      <c r="I2" s="205"/>
      <c r="J2" s="162" t="s">
        <v>4</v>
      </c>
      <c r="K2" s="11" t="s">
        <v>5</v>
      </c>
      <c r="L2" s="12" t="s">
        <v>6</v>
      </c>
      <c r="M2" s="12" t="s">
        <v>7</v>
      </c>
    </row>
    <row r="3" spans="1:13" ht="3.95" customHeight="1" x14ac:dyDescent="0.2">
      <c r="A3" s="242"/>
      <c r="B3" s="243"/>
      <c r="C3" s="244"/>
      <c r="D3" s="245"/>
      <c r="E3" s="246"/>
      <c r="F3" s="247"/>
      <c r="G3" s="248"/>
      <c r="H3" s="249"/>
      <c r="I3" s="249"/>
      <c r="J3" s="250"/>
      <c r="K3" s="243"/>
      <c r="L3" s="251"/>
      <c r="M3" s="252"/>
    </row>
    <row r="4" spans="1:13" ht="15" customHeight="1" x14ac:dyDescent="0.2">
      <c r="A4" s="13" t="s">
        <v>15</v>
      </c>
      <c r="B4" s="14"/>
      <c r="C4" s="15"/>
      <c r="D4" s="305" t="s">
        <v>59</v>
      </c>
      <c r="E4" s="306"/>
      <c r="F4" s="307"/>
      <c r="G4" s="148"/>
      <c r="H4" s="218"/>
      <c r="I4" s="219"/>
      <c r="J4" s="308" t="s">
        <v>59</v>
      </c>
      <c r="K4" s="309"/>
      <c r="L4" s="310"/>
      <c r="M4" s="111"/>
    </row>
    <row r="5" spans="1:13" x14ac:dyDescent="0.2">
      <c r="A5" s="16" t="s">
        <v>65</v>
      </c>
      <c r="B5" s="17" t="s">
        <v>68</v>
      </c>
      <c r="C5" s="18">
        <v>2</v>
      </c>
      <c r="D5" s="94" t="s">
        <v>8</v>
      </c>
      <c r="E5" s="187" t="s">
        <v>74</v>
      </c>
      <c r="F5" s="131">
        <v>4.5</v>
      </c>
      <c r="G5" s="149">
        <f t="shared" ref="G5:G11" si="0">F5*C5</f>
        <v>9</v>
      </c>
      <c r="H5" s="220">
        <f>((125/($G$74))+1)*F5</f>
        <v>5.4921509833318627</v>
      </c>
      <c r="I5" s="221">
        <f>C5*H5</f>
        <v>10.984301966663725</v>
      </c>
      <c r="J5" s="156" t="s">
        <v>9</v>
      </c>
      <c r="K5" s="187" t="s">
        <v>74</v>
      </c>
      <c r="L5" s="113">
        <f>F5</f>
        <v>4.5</v>
      </c>
      <c r="M5" s="114">
        <f t="shared" ref="M5:M10" si="1">L5*C5</f>
        <v>9</v>
      </c>
    </row>
    <row r="6" spans="1:13" x14ac:dyDescent="0.2">
      <c r="A6" s="16" t="s">
        <v>66</v>
      </c>
      <c r="B6" s="17" t="s">
        <v>69</v>
      </c>
      <c r="C6" s="18">
        <v>1</v>
      </c>
      <c r="D6" s="94" t="s">
        <v>8</v>
      </c>
      <c r="E6" s="92" t="s">
        <v>73</v>
      </c>
      <c r="F6" s="131">
        <v>4.25</v>
      </c>
      <c r="G6" s="149">
        <f t="shared" si="0"/>
        <v>4.25</v>
      </c>
      <c r="H6" s="220">
        <f>((180/($G$74))+1)*F6</f>
        <v>5.5993253373313339</v>
      </c>
      <c r="I6" s="221">
        <f t="shared" ref="I6:I10" si="2">C6*H6</f>
        <v>5.5993253373313339</v>
      </c>
      <c r="J6" s="156" t="s">
        <v>9</v>
      </c>
      <c r="K6" s="187" t="s">
        <v>132</v>
      </c>
      <c r="L6" s="113">
        <f t="shared" ref="L6:L10" si="3">F6</f>
        <v>4.25</v>
      </c>
      <c r="M6" s="114">
        <f t="shared" si="1"/>
        <v>4.25</v>
      </c>
    </row>
    <row r="7" spans="1:13" x14ac:dyDescent="0.2">
      <c r="A7" s="16" t="s">
        <v>16</v>
      </c>
      <c r="B7" s="17" t="s">
        <v>70</v>
      </c>
      <c r="C7" s="18">
        <v>1</v>
      </c>
      <c r="D7" s="94" t="s">
        <v>8</v>
      </c>
      <c r="E7" s="92" t="s">
        <v>75</v>
      </c>
      <c r="F7" s="131">
        <v>0.5</v>
      </c>
      <c r="G7" s="149">
        <f t="shared" si="0"/>
        <v>0.5</v>
      </c>
      <c r="H7" s="220">
        <f>((180/($G$74))+1)*F7</f>
        <v>0.6587441573330981</v>
      </c>
      <c r="I7" s="221">
        <f t="shared" si="2"/>
        <v>0.6587441573330981</v>
      </c>
      <c r="J7" s="156" t="s">
        <v>9</v>
      </c>
      <c r="K7" s="187" t="s">
        <v>133</v>
      </c>
      <c r="L7" s="113">
        <f t="shared" si="3"/>
        <v>0.5</v>
      </c>
      <c r="M7" s="114">
        <f t="shared" si="1"/>
        <v>0.5</v>
      </c>
    </row>
    <row r="8" spans="1:13" x14ac:dyDescent="0.2">
      <c r="A8" s="16" t="s">
        <v>17</v>
      </c>
      <c r="B8" s="17" t="s">
        <v>72</v>
      </c>
      <c r="C8" s="18">
        <v>1</v>
      </c>
      <c r="D8" s="94" t="s">
        <v>8</v>
      </c>
      <c r="E8" s="92" t="s">
        <v>76</v>
      </c>
      <c r="F8" s="131">
        <v>0.9</v>
      </c>
      <c r="G8" s="149">
        <f t="shared" si="0"/>
        <v>0.9</v>
      </c>
      <c r="H8" s="220">
        <f>((180/($G$74))+1)*F8</f>
        <v>1.1857394831995767</v>
      </c>
      <c r="I8" s="221">
        <f t="shared" si="2"/>
        <v>1.1857394831995767</v>
      </c>
      <c r="J8" s="156" t="s">
        <v>9</v>
      </c>
      <c r="K8" s="187" t="s">
        <v>76</v>
      </c>
      <c r="L8" s="113">
        <f t="shared" si="3"/>
        <v>0.9</v>
      </c>
      <c r="M8" s="114">
        <f t="shared" si="1"/>
        <v>0.9</v>
      </c>
    </row>
    <row r="9" spans="1:13" x14ac:dyDescent="0.2">
      <c r="A9" s="16" t="s">
        <v>12</v>
      </c>
      <c r="B9" s="17" t="s">
        <v>71</v>
      </c>
      <c r="C9" s="18">
        <v>1</v>
      </c>
      <c r="D9" s="94" t="s">
        <v>8</v>
      </c>
      <c r="E9" s="92" t="s">
        <v>77</v>
      </c>
      <c r="F9" s="131">
        <v>5</v>
      </c>
      <c r="G9" s="149">
        <f t="shared" si="0"/>
        <v>5</v>
      </c>
      <c r="H9" s="220">
        <f>((180/($G$74))+1)*F9</f>
        <v>6.587441573330981</v>
      </c>
      <c r="I9" s="221">
        <f t="shared" si="2"/>
        <v>6.587441573330981</v>
      </c>
      <c r="J9" s="156" t="s">
        <v>9</v>
      </c>
      <c r="K9" s="187" t="s">
        <v>77</v>
      </c>
      <c r="L9" s="113">
        <f t="shared" si="3"/>
        <v>5</v>
      </c>
      <c r="M9" s="114">
        <f t="shared" si="1"/>
        <v>5</v>
      </c>
    </row>
    <row r="10" spans="1:13" x14ac:dyDescent="0.2">
      <c r="A10" s="16" t="s">
        <v>67</v>
      </c>
      <c r="B10" s="17" t="s">
        <v>71</v>
      </c>
      <c r="C10" s="18">
        <v>4</v>
      </c>
      <c r="D10" s="94" t="s">
        <v>8</v>
      </c>
      <c r="E10" s="92" t="s">
        <v>77</v>
      </c>
      <c r="F10" s="131">
        <v>5</v>
      </c>
      <c r="G10" s="149">
        <f t="shared" si="0"/>
        <v>20</v>
      </c>
      <c r="H10" s="220">
        <f>((180/($G$74))+1)*F10</f>
        <v>6.587441573330981</v>
      </c>
      <c r="I10" s="221">
        <f t="shared" si="2"/>
        <v>26.349766293323924</v>
      </c>
      <c r="J10" s="156" t="s">
        <v>9</v>
      </c>
      <c r="K10" s="187" t="s">
        <v>77</v>
      </c>
      <c r="L10" s="113">
        <f t="shared" si="3"/>
        <v>5</v>
      </c>
      <c r="M10" s="114">
        <f t="shared" si="1"/>
        <v>20</v>
      </c>
    </row>
    <row r="11" spans="1:13" x14ac:dyDescent="0.2">
      <c r="A11" s="16" t="s">
        <v>153</v>
      </c>
      <c r="B11" s="17" t="s">
        <v>151</v>
      </c>
      <c r="C11" s="18">
        <v>2</v>
      </c>
      <c r="D11" s="94" t="s">
        <v>8</v>
      </c>
      <c r="E11" s="236" t="s">
        <v>154</v>
      </c>
      <c r="F11" s="202">
        <v>0.1</v>
      </c>
      <c r="G11" s="203">
        <f t="shared" si="0"/>
        <v>0.2</v>
      </c>
      <c r="H11" s="160" t="s">
        <v>9</v>
      </c>
      <c r="I11" s="188" t="s">
        <v>152</v>
      </c>
      <c r="J11" s="301" t="s">
        <v>9</v>
      </c>
      <c r="K11" s="188" t="s">
        <v>155</v>
      </c>
      <c r="L11" s="113">
        <f t="shared" ref="L11" si="4">F11</f>
        <v>0.1</v>
      </c>
      <c r="M11" s="114">
        <f t="shared" ref="M11" si="5">L11*C11</f>
        <v>0.2</v>
      </c>
    </row>
    <row r="12" spans="1:13" ht="12.75" customHeight="1" x14ac:dyDescent="0.2">
      <c r="A12" s="16"/>
      <c r="B12" s="17"/>
      <c r="C12" s="18"/>
      <c r="D12" s="94"/>
      <c r="E12" s="184"/>
      <c r="F12" s="202"/>
      <c r="G12" s="203"/>
      <c r="H12" s="222"/>
      <c r="I12" s="223"/>
      <c r="J12" s="157"/>
      <c r="K12" s="116"/>
      <c r="L12" s="117"/>
      <c r="M12" s="118"/>
    </row>
    <row r="13" spans="1:13" ht="3.95" customHeight="1" x14ac:dyDescent="0.2">
      <c r="A13" s="253"/>
      <c r="B13" s="254"/>
      <c r="C13" s="255"/>
      <c r="D13" s="245"/>
      <c r="E13" s="246"/>
      <c r="F13" s="256"/>
      <c r="G13" s="257"/>
      <c r="H13" s="258"/>
      <c r="I13" s="259"/>
      <c r="J13" s="260"/>
      <c r="K13" s="246"/>
      <c r="L13" s="261"/>
      <c r="M13" s="262"/>
    </row>
    <row r="14" spans="1:13" x14ac:dyDescent="0.2">
      <c r="A14" s="13" t="s">
        <v>18</v>
      </c>
      <c r="B14" s="17"/>
      <c r="C14" s="18"/>
      <c r="D14" s="94"/>
      <c r="E14" s="89"/>
      <c r="F14" s="130"/>
      <c r="G14" s="148"/>
      <c r="H14" s="218"/>
      <c r="I14" s="219"/>
      <c r="J14" s="158"/>
      <c r="K14" s="119"/>
      <c r="L14" s="120"/>
      <c r="M14" s="121"/>
    </row>
    <row r="15" spans="1:13" x14ac:dyDescent="0.2">
      <c r="A15" s="16" t="s">
        <v>78</v>
      </c>
      <c r="B15" s="17" t="s">
        <v>85</v>
      </c>
      <c r="C15" s="18">
        <v>1</v>
      </c>
      <c r="D15" s="98" t="s">
        <v>8</v>
      </c>
      <c r="E15" s="92" t="s">
        <v>86</v>
      </c>
      <c r="F15" s="131">
        <v>0.1</v>
      </c>
      <c r="G15" s="149">
        <f>F15*C15</f>
        <v>0.1</v>
      </c>
      <c r="H15" s="220">
        <f>((180/($G$74))+1)*F15</f>
        <v>0.13174883146661961</v>
      </c>
      <c r="I15" s="221">
        <f t="shared" ref="I15:I19" si="6">C15*H15</f>
        <v>0.13174883146661961</v>
      </c>
      <c r="J15" s="156" t="s">
        <v>9</v>
      </c>
      <c r="K15" s="187" t="s">
        <v>86</v>
      </c>
      <c r="L15" s="122">
        <f t="shared" ref="L15:L19" si="7">F15</f>
        <v>0.1</v>
      </c>
      <c r="M15" s="114">
        <f>L15*C15</f>
        <v>0.1</v>
      </c>
    </row>
    <row r="16" spans="1:13" x14ac:dyDescent="0.2">
      <c r="A16" s="16" t="s">
        <v>79</v>
      </c>
      <c r="B16" s="17" t="s">
        <v>87</v>
      </c>
      <c r="C16" s="18">
        <v>1</v>
      </c>
      <c r="D16" s="98" t="s">
        <v>8</v>
      </c>
      <c r="E16" s="187" t="s">
        <v>88</v>
      </c>
      <c r="F16" s="131">
        <v>0.25</v>
      </c>
      <c r="G16" s="149">
        <f>F16*C16</f>
        <v>0.25</v>
      </c>
      <c r="H16" s="220">
        <f>((180/($G$74))+1)*F16</f>
        <v>0.32937207866654905</v>
      </c>
      <c r="I16" s="221">
        <f t="shared" si="6"/>
        <v>0.32937207866654905</v>
      </c>
      <c r="J16" s="156" t="s">
        <v>9</v>
      </c>
      <c r="K16" s="187" t="s">
        <v>135</v>
      </c>
      <c r="L16" s="123">
        <f t="shared" si="7"/>
        <v>0.25</v>
      </c>
      <c r="M16" s="114">
        <f>L16*C16</f>
        <v>0.25</v>
      </c>
    </row>
    <row r="17" spans="1:13" x14ac:dyDescent="0.2">
      <c r="A17" s="16" t="s">
        <v>80</v>
      </c>
      <c r="B17" s="17" t="s">
        <v>89</v>
      </c>
      <c r="C17" s="18">
        <v>3</v>
      </c>
      <c r="D17" s="98" t="s">
        <v>8</v>
      </c>
      <c r="E17" s="187" t="s">
        <v>134</v>
      </c>
      <c r="F17" s="131">
        <v>0.55000000000000004</v>
      </c>
      <c r="G17" s="149">
        <f>F17*C17</f>
        <v>1.6500000000000001</v>
      </c>
      <c r="H17" s="220">
        <f>((180/($G$74))+1)*F17</f>
        <v>0.72461857306640798</v>
      </c>
      <c r="I17" s="221">
        <f t="shared" si="6"/>
        <v>2.1738557191992238</v>
      </c>
      <c r="J17" s="156" t="s">
        <v>9</v>
      </c>
      <c r="K17" s="187" t="s">
        <v>134</v>
      </c>
      <c r="L17" s="123">
        <f t="shared" si="7"/>
        <v>0.55000000000000004</v>
      </c>
      <c r="M17" s="114">
        <f>L17*C17</f>
        <v>1.6500000000000001</v>
      </c>
    </row>
    <row r="18" spans="1:13" ht="13.15" customHeight="1" x14ac:dyDescent="0.2">
      <c r="A18" s="16" t="s">
        <v>81</v>
      </c>
      <c r="B18" s="17" t="s">
        <v>84</v>
      </c>
      <c r="C18" s="18">
        <v>2</v>
      </c>
      <c r="D18" s="98" t="s">
        <v>8</v>
      </c>
      <c r="E18" s="92" t="s">
        <v>83</v>
      </c>
      <c r="F18" s="131">
        <v>1.35</v>
      </c>
      <c r="G18" s="149">
        <f>F18*C18</f>
        <v>2.7</v>
      </c>
      <c r="H18" s="220">
        <f>((180/($G$74))+1)*F18</f>
        <v>1.778609224799365</v>
      </c>
      <c r="I18" s="221">
        <f t="shared" si="6"/>
        <v>3.55721844959873</v>
      </c>
      <c r="J18" s="156" t="s">
        <v>9</v>
      </c>
      <c r="K18" s="187" t="s">
        <v>83</v>
      </c>
      <c r="L18" s="123">
        <f t="shared" si="7"/>
        <v>1.35</v>
      </c>
      <c r="M18" s="114">
        <f>L18*C18</f>
        <v>2.7</v>
      </c>
    </row>
    <row r="19" spans="1:13" ht="13.15" customHeight="1" x14ac:dyDescent="0.2">
      <c r="A19" s="16" t="s">
        <v>82</v>
      </c>
      <c r="B19" s="17" t="s">
        <v>90</v>
      </c>
      <c r="C19" s="18">
        <v>1</v>
      </c>
      <c r="D19" s="98" t="s">
        <v>8</v>
      </c>
      <c r="E19" s="92" t="s">
        <v>13</v>
      </c>
      <c r="F19" s="131">
        <v>0.5</v>
      </c>
      <c r="G19" s="149">
        <f>F19*C19</f>
        <v>0.5</v>
      </c>
      <c r="H19" s="224">
        <f>((180/($G$74))+1)*F19</f>
        <v>0.6587441573330981</v>
      </c>
      <c r="I19" s="225">
        <f t="shared" si="6"/>
        <v>0.6587441573330981</v>
      </c>
      <c r="J19" s="160" t="s">
        <v>9</v>
      </c>
      <c r="K19" s="92" t="s">
        <v>13</v>
      </c>
      <c r="L19" s="126">
        <f t="shared" si="7"/>
        <v>0.5</v>
      </c>
      <c r="M19" s="127">
        <f>L19*C19</f>
        <v>0.5</v>
      </c>
    </row>
    <row r="20" spans="1:13" ht="13.15" customHeight="1" x14ac:dyDescent="0.2">
      <c r="A20" s="16"/>
      <c r="B20" s="17"/>
      <c r="C20" s="18"/>
      <c r="D20" s="98"/>
      <c r="E20" s="91"/>
      <c r="F20" s="131"/>
      <c r="G20" s="149"/>
      <c r="H20" s="222"/>
      <c r="I20" s="223"/>
      <c r="J20" s="235"/>
      <c r="K20" s="124"/>
      <c r="L20" s="117"/>
      <c r="M20" s="118"/>
    </row>
    <row r="21" spans="1:13" ht="3.95" customHeight="1" x14ac:dyDescent="0.2">
      <c r="A21" s="253"/>
      <c r="B21" s="254"/>
      <c r="C21" s="255"/>
      <c r="D21" s="245"/>
      <c r="E21" s="246"/>
      <c r="F21" s="247"/>
      <c r="G21" s="248"/>
      <c r="H21" s="263"/>
      <c r="I21" s="264"/>
      <c r="J21" s="260"/>
      <c r="K21" s="246"/>
      <c r="L21" s="261"/>
      <c r="M21" s="262"/>
    </row>
    <row r="22" spans="1:13" x14ac:dyDescent="0.2">
      <c r="A22" s="13" t="s">
        <v>19</v>
      </c>
      <c r="B22" s="17"/>
      <c r="C22" s="18"/>
      <c r="D22" s="94"/>
      <c r="E22" s="95"/>
      <c r="F22" s="132"/>
      <c r="G22" s="150"/>
      <c r="H22" s="206"/>
      <c r="I22" s="207"/>
      <c r="J22" s="158"/>
      <c r="K22" s="119"/>
      <c r="L22" s="120"/>
      <c r="M22" s="121"/>
    </row>
    <row r="23" spans="1:13" x14ac:dyDescent="0.2">
      <c r="A23" s="16" t="s">
        <v>91</v>
      </c>
      <c r="B23" s="17" t="s">
        <v>105</v>
      </c>
      <c r="C23" s="18">
        <v>2</v>
      </c>
      <c r="D23" s="165" t="s">
        <v>8</v>
      </c>
      <c r="E23" s="187" t="s">
        <v>106</v>
      </c>
      <c r="F23" s="133">
        <v>0.2</v>
      </c>
      <c r="G23" s="151">
        <f t="shared" ref="G23:G30" si="8">F23*C23</f>
        <v>0.4</v>
      </c>
      <c r="H23" s="214">
        <f t="shared" ref="H23:H30" si="9">((180/($G$74))+1)*F23</f>
        <v>0.26349766293323923</v>
      </c>
      <c r="I23" s="215">
        <f t="shared" ref="I23:I30" si="10">C23*H23</f>
        <v>0.52699532586647846</v>
      </c>
      <c r="J23" s="156" t="s">
        <v>9</v>
      </c>
      <c r="K23" s="187" t="s">
        <v>136</v>
      </c>
      <c r="L23" s="123">
        <f t="shared" ref="L23:L30" si="11">F23</f>
        <v>0.2</v>
      </c>
      <c r="M23" s="114">
        <f t="shared" ref="M23:M30" si="12">L23*C23</f>
        <v>0.4</v>
      </c>
    </row>
    <row r="24" spans="1:13" x14ac:dyDescent="0.2">
      <c r="A24" s="16" t="s">
        <v>92</v>
      </c>
      <c r="B24" s="17" t="s">
        <v>104</v>
      </c>
      <c r="C24" s="18">
        <v>1</v>
      </c>
      <c r="D24" s="165" t="s">
        <v>8</v>
      </c>
      <c r="E24" s="92" t="s">
        <v>107</v>
      </c>
      <c r="F24" s="133">
        <v>0.2</v>
      </c>
      <c r="G24" s="151">
        <f t="shared" si="8"/>
        <v>0.2</v>
      </c>
      <c r="H24" s="214">
        <f t="shared" si="9"/>
        <v>0.26349766293323923</v>
      </c>
      <c r="I24" s="215">
        <f t="shared" si="10"/>
        <v>0.26349766293323923</v>
      </c>
      <c r="J24" s="156" t="s">
        <v>9</v>
      </c>
      <c r="K24" s="187" t="s">
        <v>137</v>
      </c>
      <c r="L24" s="123">
        <f t="shared" si="11"/>
        <v>0.2</v>
      </c>
      <c r="M24" s="114">
        <f t="shared" si="12"/>
        <v>0.2</v>
      </c>
    </row>
    <row r="25" spans="1:13" x14ac:dyDescent="0.2">
      <c r="A25" s="16" t="s">
        <v>93</v>
      </c>
      <c r="B25" s="17" t="s">
        <v>103</v>
      </c>
      <c r="C25" s="18">
        <v>1</v>
      </c>
      <c r="D25" s="165" t="s">
        <v>8</v>
      </c>
      <c r="E25" s="92" t="s">
        <v>108</v>
      </c>
      <c r="F25" s="133">
        <v>0.4</v>
      </c>
      <c r="G25" s="151">
        <f t="shared" si="8"/>
        <v>0.4</v>
      </c>
      <c r="H25" s="214">
        <f t="shared" si="9"/>
        <v>0.52699532586647846</v>
      </c>
      <c r="I25" s="215">
        <f t="shared" si="10"/>
        <v>0.52699532586647846</v>
      </c>
      <c r="J25" s="156" t="s">
        <v>9</v>
      </c>
      <c r="K25" s="187" t="s">
        <v>138</v>
      </c>
      <c r="L25" s="123">
        <f t="shared" si="11"/>
        <v>0.4</v>
      </c>
      <c r="M25" s="114">
        <f t="shared" si="12"/>
        <v>0.4</v>
      </c>
    </row>
    <row r="26" spans="1:13" x14ac:dyDescent="0.2">
      <c r="A26" s="16" t="s">
        <v>94</v>
      </c>
      <c r="B26" s="17" t="s">
        <v>99</v>
      </c>
      <c r="C26" s="18">
        <v>11</v>
      </c>
      <c r="D26" s="165" t="s">
        <v>8</v>
      </c>
      <c r="E26" s="92" t="s">
        <v>111</v>
      </c>
      <c r="F26" s="133">
        <v>0.1</v>
      </c>
      <c r="G26" s="151">
        <f t="shared" si="8"/>
        <v>1.1000000000000001</v>
      </c>
      <c r="H26" s="214">
        <f t="shared" si="9"/>
        <v>0.13174883146661961</v>
      </c>
      <c r="I26" s="215">
        <f t="shared" si="10"/>
        <v>1.4492371461328157</v>
      </c>
      <c r="J26" s="156" t="s">
        <v>9</v>
      </c>
      <c r="K26" s="92" t="s">
        <v>51</v>
      </c>
      <c r="L26" s="123">
        <f t="shared" si="11"/>
        <v>0.1</v>
      </c>
      <c r="M26" s="114">
        <f t="shared" si="12"/>
        <v>1.1000000000000001</v>
      </c>
    </row>
    <row r="27" spans="1:13" x14ac:dyDescent="0.2">
      <c r="A27" s="16" t="s">
        <v>95</v>
      </c>
      <c r="B27" s="17" t="s">
        <v>20</v>
      </c>
      <c r="C27" s="18">
        <v>6</v>
      </c>
      <c r="D27" s="165" t="s">
        <v>8</v>
      </c>
      <c r="E27" s="92" t="s">
        <v>21</v>
      </c>
      <c r="F27" s="133">
        <v>0.1</v>
      </c>
      <c r="G27" s="151">
        <f t="shared" si="8"/>
        <v>0.60000000000000009</v>
      </c>
      <c r="H27" s="214">
        <f t="shared" si="9"/>
        <v>0.13174883146661961</v>
      </c>
      <c r="I27" s="215">
        <f t="shared" si="10"/>
        <v>0.79049298879971763</v>
      </c>
      <c r="J27" s="156" t="s">
        <v>9</v>
      </c>
      <c r="K27" s="92" t="s">
        <v>52</v>
      </c>
      <c r="L27" s="123">
        <f t="shared" si="11"/>
        <v>0.1</v>
      </c>
      <c r="M27" s="114">
        <f t="shared" si="12"/>
        <v>0.60000000000000009</v>
      </c>
    </row>
    <row r="28" spans="1:13" x14ac:dyDescent="0.2">
      <c r="A28" s="16" t="s">
        <v>96</v>
      </c>
      <c r="B28" s="17" t="s">
        <v>100</v>
      </c>
      <c r="C28" s="18">
        <v>2</v>
      </c>
      <c r="D28" s="165" t="s">
        <v>8</v>
      </c>
      <c r="E28" s="90" t="s">
        <v>22</v>
      </c>
      <c r="F28" s="133">
        <v>0.1</v>
      </c>
      <c r="G28" s="151">
        <f t="shared" si="8"/>
        <v>0.2</v>
      </c>
      <c r="H28" s="214">
        <f t="shared" si="9"/>
        <v>0.13174883146661961</v>
      </c>
      <c r="I28" s="215">
        <f t="shared" si="10"/>
        <v>0.26349766293323923</v>
      </c>
      <c r="J28" s="156" t="s">
        <v>9</v>
      </c>
      <c r="K28" s="92" t="s">
        <v>53</v>
      </c>
      <c r="L28" s="123">
        <f t="shared" si="11"/>
        <v>0.1</v>
      </c>
      <c r="M28" s="114">
        <f t="shared" si="12"/>
        <v>0.2</v>
      </c>
    </row>
    <row r="29" spans="1:13" x14ac:dyDescent="0.2">
      <c r="A29" s="16" t="s">
        <v>97</v>
      </c>
      <c r="B29" s="17" t="s">
        <v>101</v>
      </c>
      <c r="C29" s="18">
        <v>4</v>
      </c>
      <c r="D29" s="185" t="s">
        <v>8</v>
      </c>
      <c r="E29" s="92" t="s">
        <v>109</v>
      </c>
      <c r="F29" s="135">
        <v>0.4</v>
      </c>
      <c r="G29" s="153">
        <f t="shared" si="8"/>
        <v>1.6</v>
      </c>
      <c r="H29" s="216">
        <f t="shared" si="9"/>
        <v>0.52699532586647846</v>
      </c>
      <c r="I29" s="217">
        <f t="shared" si="10"/>
        <v>2.1079813034659138</v>
      </c>
      <c r="J29" s="160" t="s">
        <v>9</v>
      </c>
      <c r="K29" s="187" t="s">
        <v>139</v>
      </c>
      <c r="L29" s="126">
        <f t="shared" si="11"/>
        <v>0.4</v>
      </c>
      <c r="M29" s="127">
        <f t="shared" si="12"/>
        <v>1.6</v>
      </c>
    </row>
    <row r="30" spans="1:13" x14ac:dyDescent="0.2">
      <c r="A30" s="16" t="s">
        <v>98</v>
      </c>
      <c r="B30" s="17" t="s">
        <v>102</v>
      </c>
      <c r="C30" s="18">
        <v>4</v>
      </c>
      <c r="D30" s="185" t="s">
        <v>8</v>
      </c>
      <c r="E30" s="92" t="s">
        <v>110</v>
      </c>
      <c r="F30" s="135">
        <v>0.4</v>
      </c>
      <c r="G30" s="153">
        <f t="shared" si="8"/>
        <v>1.6</v>
      </c>
      <c r="H30" s="216">
        <f t="shared" si="9"/>
        <v>0.52699532586647846</v>
      </c>
      <c r="I30" s="217">
        <f t="shared" si="10"/>
        <v>2.1079813034659138</v>
      </c>
      <c r="J30" s="160" t="s">
        <v>9</v>
      </c>
      <c r="K30" s="187" t="s">
        <v>140</v>
      </c>
      <c r="L30" s="126">
        <f t="shared" si="11"/>
        <v>0.4</v>
      </c>
      <c r="M30" s="127">
        <f t="shared" si="12"/>
        <v>1.6</v>
      </c>
    </row>
    <row r="31" spans="1:13" x14ac:dyDescent="0.2">
      <c r="A31" s="16"/>
      <c r="B31" s="17"/>
      <c r="C31" s="18"/>
      <c r="D31" s="166"/>
      <c r="E31" s="96"/>
      <c r="F31" s="134"/>
      <c r="G31" s="152"/>
      <c r="H31" s="210"/>
      <c r="I31" s="211"/>
      <c r="J31" s="157"/>
      <c r="K31" s="124"/>
      <c r="L31" s="117"/>
      <c r="M31" s="118"/>
    </row>
    <row r="32" spans="1:13" ht="3.95" customHeight="1" x14ac:dyDescent="0.2">
      <c r="A32" s="253"/>
      <c r="B32" s="254"/>
      <c r="C32" s="255"/>
      <c r="D32" s="245"/>
      <c r="E32" s="246"/>
      <c r="F32" s="247"/>
      <c r="G32" s="248"/>
      <c r="H32" s="263"/>
      <c r="I32" s="264"/>
      <c r="J32" s="260"/>
      <c r="K32" s="246"/>
      <c r="L32" s="261"/>
      <c r="M32" s="262"/>
    </row>
    <row r="33" spans="1:13" x14ac:dyDescent="0.2">
      <c r="A33" s="20" t="s">
        <v>23</v>
      </c>
      <c r="B33" s="17"/>
      <c r="C33" s="18"/>
      <c r="D33" s="94"/>
      <c r="E33" s="95"/>
      <c r="F33" s="132"/>
      <c r="G33" s="150"/>
      <c r="H33" s="206"/>
      <c r="I33" s="207"/>
      <c r="J33" s="158"/>
      <c r="K33" s="119"/>
      <c r="L33" s="120"/>
      <c r="M33" s="121"/>
    </row>
    <row r="34" spans="1:13" x14ac:dyDescent="0.2">
      <c r="A34" s="21" t="s">
        <v>112</v>
      </c>
      <c r="B34" s="17" t="s">
        <v>122</v>
      </c>
      <c r="C34" s="18">
        <v>1</v>
      </c>
      <c r="D34" s="98" t="s">
        <v>8</v>
      </c>
      <c r="E34" s="92" t="s">
        <v>123</v>
      </c>
      <c r="F34" s="133">
        <v>2</v>
      </c>
      <c r="G34" s="151">
        <f>F34*C34</f>
        <v>2</v>
      </c>
      <c r="H34" s="214">
        <f>((180/($G$74))+1)*F34</f>
        <v>2.6349766293323924</v>
      </c>
      <c r="I34" s="215">
        <f t="shared" ref="I34:I38" si="13">C34*H34</f>
        <v>2.6349766293323924</v>
      </c>
      <c r="J34" s="156" t="s">
        <v>9</v>
      </c>
      <c r="K34" s="187" t="s">
        <v>123</v>
      </c>
      <c r="L34" s="123">
        <f t="shared" ref="L34:L38" si="14">F34</f>
        <v>2</v>
      </c>
      <c r="M34" s="114">
        <f>C34*L34</f>
        <v>2</v>
      </c>
    </row>
    <row r="35" spans="1:13" x14ac:dyDescent="0.2">
      <c r="A35" s="16" t="s">
        <v>113</v>
      </c>
      <c r="B35" s="17" t="s">
        <v>142</v>
      </c>
      <c r="C35" s="18">
        <v>4</v>
      </c>
      <c r="D35" s="98" t="s">
        <v>8</v>
      </c>
      <c r="E35" s="92" t="s">
        <v>121</v>
      </c>
      <c r="F35" s="133">
        <v>1</v>
      </c>
      <c r="G35" s="151">
        <f>F35*C35</f>
        <v>4</v>
      </c>
      <c r="H35" s="214">
        <f>((180/($G$74))+1)*F35</f>
        <v>1.3174883146661962</v>
      </c>
      <c r="I35" s="215">
        <f t="shared" si="13"/>
        <v>5.2699532586647848</v>
      </c>
      <c r="J35" s="156" t="s">
        <v>9</v>
      </c>
      <c r="K35" s="187" t="s">
        <v>121</v>
      </c>
      <c r="L35" s="123">
        <f t="shared" si="14"/>
        <v>1</v>
      </c>
      <c r="M35" s="114">
        <f>C35*L35</f>
        <v>4</v>
      </c>
    </row>
    <row r="36" spans="1:13" x14ac:dyDescent="0.2">
      <c r="A36" s="16" t="s">
        <v>114</v>
      </c>
      <c r="B36" s="17" t="s">
        <v>141</v>
      </c>
      <c r="C36" s="18">
        <v>4</v>
      </c>
      <c r="D36" s="98" t="s">
        <v>8</v>
      </c>
      <c r="E36" s="92" t="s">
        <v>120</v>
      </c>
      <c r="F36" s="133">
        <v>0.375</v>
      </c>
      <c r="G36" s="151">
        <f>F36*C36</f>
        <v>1.5</v>
      </c>
      <c r="H36" s="214">
        <f>((180/($G$74))+1)*F36</f>
        <v>0.49405811799982358</v>
      </c>
      <c r="I36" s="215">
        <f t="shared" si="13"/>
        <v>1.9762324719992943</v>
      </c>
      <c r="J36" s="156" t="s">
        <v>9</v>
      </c>
      <c r="K36" s="187" t="s">
        <v>120</v>
      </c>
      <c r="L36" s="123">
        <f t="shared" si="14"/>
        <v>0.375</v>
      </c>
      <c r="M36" s="114">
        <f>C36*L36</f>
        <v>1.5</v>
      </c>
    </row>
    <row r="37" spans="1:13" x14ac:dyDescent="0.2">
      <c r="A37" s="16" t="s">
        <v>115</v>
      </c>
      <c r="B37" s="17" t="s">
        <v>118</v>
      </c>
      <c r="C37" s="18">
        <v>2</v>
      </c>
      <c r="D37" s="100" t="s">
        <v>8</v>
      </c>
      <c r="E37" s="92" t="s">
        <v>116</v>
      </c>
      <c r="F37" s="135">
        <v>0.9</v>
      </c>
      <c r="G37" s="153">
        <f>F37*C37</f>
        <v>1.8</v>
      </c>
      <c r="H37" s="216">
        <f>((180/($G$74))+1)*F37</f>
        <v>1.1857394831995767</v>
      </c>
      <c r="I37" s="217">
        <f t="shared" si="13"/>
        <v>2.3714789663991533</v>
      </c>
      <c r="J37" s="156" t="s">
        <v>9</v>
      </c>
      <c r="K37" s="187" t="s">
        <v>116</v>
      </c>
      <c r="L37" s="126">
        <f t="shared" si="14"/>
        <v>0.9</v>
      </c>
      <c r="M37" s="127">
        <f>C37*L37</f>
        <v>1.8</v>
      </c>
    </row>
    <row r="38" spans="1:13" x14ac:dyDescent="0.2">
      <c r="A38" s="16" t="s">
        <v>24</v>
      </c>
      <c r="B38" s="17" t="s">
        <v>117</v>
      </c>
      <c r="C38" s="18">
        <v>1</v>
      </c>
      <c r="D38" s="100" t="s">
        <v>8</v>
      </c>
      <c r="E38" s="92" t="s">
        <v>119</v>
      </c>
      <c r="F38" s="135">
        <v>1.5</v>
      </c>
      <c r="G38" s="153">
        <f>F38*C38</f>
        <v>1.5</v>
      </c>
      <c r="H38" s="216">
        <f>((180/($G$74))+1)*F38</f>
        <v>1.9762324719992943</v>
      </c>
      <c r="I38" s="217">
        <f t="shared" si="13"/>
        <v>1.9762324719992943</v>
      </c>
      <c r="J38" s="156" t="s">
        <v>9</v>
      </c>
      <c r="K38" s="187" t="s">
        <v>119</v>
      </c>
      <c r="L38" s="126">
        <f t="shared" si="14"/>
        <v>1.5</v>
      </c>
      <c r="M38" s="127">
        <f>C38*L38</f>
        <v>1.5</v>
      </c>
    </row>
    <row r="39" spans="1:13" x14ac:dyDescent="0.2">
      <c r="A39" s="16"/>
      <c r="B39" s="17"/>
      <c r="C39" s="18"/>
      <c r="D39" s="99"/>
      <c r="E39" s="96"/>
      <c r="F39" s="134"/>
      <c r="G39" s="152"/>
      <c r="H39" s="210"/>
      <c r="I39" s="211"/>
      <c r="J39" s="157"/>
      <c r="K39" s="124"/>
      <c r="L39" s="117"/>
      <c r="M39" s="118"/>
    </row>
    <row r="40" spans="1:13" ht="3.95" customHeight="1" x14ac:dyDescent="0.2">
      <c r="A40" s="253"/>
      <c r="B40" s="254"/>
      <c r="C40" s="255"/>
      <c r="D40" s="245"/>
      <c r="E40" s="246"/>
      <c r="F40" s="247"/>
      <c r="G40" s="248"/>
      <c r="H40" s="263"/>
      <c r="I40" s="264"/>
      <c r="J40" s="260"/>
      <c r="K40" s="246"/>
      <c r="L40" s="261"/>
      <c r="M40" s="262"/>
    </row>
    <row r="41" spans="1:13" x14ac:dyDescent="0.2">
      <c r="A41" s="13" t="s">
        <v>25</v>
      </c>
      <c r="B41" s="17"/>
      <c r="C41" s="18"/>
      <c r="D41" s="94"/>
      <c r="E41" s="95"/>
      <c r="F41" s="132"/>
      <c r="G41" s="150"/>
      <c r="H41" s="206"/>
      <c r="I41" s="207"/>
      <c r="J41" s="158"/>
      <c r="K41" s="119"/>
      <c r="L41" s="120"/>
      <c r="M41" s="121"/>
    </row>
    <row r="42" spans="1:13" x14ac:dyDescent="0.2">
      <c r="A42" s="16" t="s">
        <v>26</v>
      </c>
      <c r="B42" s="17" t="s">
        <v>27</v>
      </c>
      <c r="C42" s="18">
        <v>1</v>
      </c>
      <c r="D42" s="97" t="s">
        <v>13</v>
      </c>
      <c r="E42" s="92" t="s">
        <v>33</v>
      </c>
      <c r="F42" s="133">
        <v>16</v>
      </c>
      <c r="G42" s="151">
        <f t="shared" ref="G42:G46" si="15">F42*C42</f>
        <v>16</v>
      </c>
      <c r="H42" s="214">
        <f>((180/($G$74))+1)*F42</f>
        <v>21.079813034659139</v>
      </c>
      <c r="I42" s="215">
        <f t="shared" ref="I42:I46" si="16">C42*H42</f>
        <v>21.079813034659139</v>
      </c>
      <c r="J42" s="159" t="s">
        <v>13</v>
      </c>
      <c r="K42" s="115" t="s">
        <v>33</v>
      </c>
      <c r="L42" s="123">
        <f t="shared" ref="L42:L46" si="17">F42</f>
        <v>16</v>
      </c>
      <c r="M42" s="114">
        <f>C42*L42</f>
        <v>16</v>
      </c>
    </row>
    <row r="43" spans="1:13" x14ac:dyDescent="0.2">
      <c r="A43" s="16" t="s">
        <v>28</v>
      </c>
      <c r="B43" s="17" t="s">
        <v>146</v>
      </c>
      <c r="C43" s="18">
        <v>1</v>
      </c>
      <c r="D43" s="97" t="s">
        <v>13</v>
      </c>
      <c r="E43" s="190" t="s">
        <v>150</v>
      </c>
      <c r="F43" s="133">
        <v>7</v>
      </c>
      <c r="G43" s="151">
        <f t="shared" si="15"/>
        <v>7</v>
      </c>
      <c r="H43" s="214">
        <f>((180/($G$74))+1)*F43</f>
        <v>9.2224182026633734</v>
      </c>
      <c r="I43" s="215">
        <f t="shared" si="16"/>
        <v>9.2224182026633734</v>
      </c>
      <c r="J43" s="156" t="s">
        <v>9</v>
      </c>
      <c r="K43" s="188" t="s">
        <v>147</v>
      </c>
      <c r="L43" s="123">
        <f t="shared" si="17"/>
        <v>7</v>
      </c>
      <c r="M43" s="114">
        <f>C43*L43</f>
        <v>7</v>
      </c>
    </row>
    <row r="44" spans="1:13" x14ac:dyDescent="0.2">
      <c r="A44" s="22" t="s">
        <v>124</v>
      </c>
      <c r="B44" s="23" t="s">
        <v>29</v>
      </c>
      <c r="C44" s="82">
        <v>4</v>
      </c>
      <c r="D44" s="98" t="s">
        <v>8</v>
      </c>
      <c r="E44" s="187" t="s">
        <v>144</v>
      </c>
      <c r="F44" s="133">
        <v>1.5</v>
      </c>
      <c r="G44" s="151">
        <f t="shared" si="15"/>
        <v>6</v>
      </c>
      <c r="H44" s="214">
        <f>((180/($G$74))+1)*F44</f>
        <v>1.9762324719992943</v>
      </c>
      <c r="I44" s="215">
        <f t="shared" si="16"/>
        <v>7.9049298879971772</v>
      </c>
      <c r="J44" s="156" t="s">
        <v>9</v>
      </c>
      <c r="K44" s="187" t="s">
        <v>143</v>
      </c>
      <c r="L44" s="123">
        <f t="shared" si="17"/>
        <v>1.5</v>
      </c>
      <c r="M44" s="114">
        <f>L44*C44</f>
        <v>6</v>
      </c>
    </row>
    <row r="45" spans="1:13" ht="33.75" x14ac:dyDescent="0.2">
      <c r="A45" s="22" t="s">
        <v>61</v>
      </c>
      <c r="B45" s="183" t="s">
        <v>62</v>
      </c>
      <c r="C45" s="82">
        <v>1</v>
      </c>
      <c r="D45" s="97" t="s">
        <v>13</v>
      </c>
      <c r="E45" s="182" t="s">
        <v>61</v>
      </c>
      <c r="F45" s="133">
        <v>15</v>
      </c>
      <c r="G45" s="151">
        <f t="shared" si="15"/>
        <v>15</v>
      </c>
      <c r="H45" s="214">
        <f>((180/($G$74))+1)*F45</f>
        <v>19.762324719992943</v>
      </c>
      <c r="I45" s="215">
        <f t="shared" si="16"/>
        <v>19.762324719992943</v>
      </c>
      <c r="J45" s="159" t="s">
        <v>13</v>
      </c>
      <c r="K45" s="180" t="s">
        <v>61</v>
      </c>
      <c r="L45" s="123">
        <f t="shared" si="17"/>
        <v>15</v>
      </c>
      <c r="M45" s="114">
        <f>L45*C45</f>
        <v>15</v>
      </c>
    </row>
    <row r="46" spans="1:13" x14ac:dyDescent="0.2">
      <c r="A46" s="22" t="s">
        <v>56</v>
      </c>
      <c r="B46" s="87" t="s">
        <v>47</v>
      </c>
      <c r="C46" s="82">
        <v>1</v>
      </c>
      <c r="D46" s="100" t="s">
        <v>47</v>
      </c>
      <c r="E46" s="234" t="s">
        <v>13</v>
      </c>
      <c r="F46" s="135">
        <v>10</v>
      </c>
      <c r="G46" s="153">
        <f t="shared" si="15"/>
        <v>10</v>
      </c>
      <c r="H46" s="216">
        <f>((180/($G$74))+1)*F46</f>
        <v>13.174883146661962</v>
      </c>
      <c r="I46" s="217">
        <f t="shared" si="16"/>
        <v>13.174883146661962</v>
      </c>
      <c r="J46" s="160" t="s">
        <v>47</v>
      </c>
      <c r="K46" s="233" t="s">
        <v>13</v>
      </c>
      <c r="L46" s="126">
        <f t="shared" si="17"/>
        <v>10</v>
      </c>
      <c r="M46" s="114">
        <f>L46*C46</f>
        <v>10</v>
      </c>
    </row>
    <row r="47" spans="1:13" x14ac:dyDescent="0.2">
      <c r="A47" s="24"/>
      <c r="B47" s="25"/>
      <c r="C47" s="163"/>
      <c r="D47" s="100"/>
      <c r="E47" s="101"/>
      <c r="F47" s="135"/>
      <c r="G47" s="153"/>
      <c r="H47" s="208"/>
      <c r="I47" s="209"/>
      <c r="J47" s="160"/>
      <c r="K47" s="125"/>
      <c r="L47" s="126"/>
      <c r="M47" s="127"/>
    </row>
    <row r="48" spans="1:13" ht="3.95" customHeight="1" x14ac:dyDescent="0.2">
      <c r="A48" s="265"/>
      <c r="B48" s="266"/>
      <c r="C48" s="255"/>
      <c r="D48" s="245"/>
      <c r="E48" s="267"/>
      <c r="F48" s="268"/>
      <c r="G48" s="269"/>
      <c r="H48" s="270"/>
      <c r="I48" s="271"/>
      <c r="J48" s="272"/>
      <c r="K48" s="267"/>
      <c r="L48" s="273"/>
      <c r="M48" s="274"/>
    </row>
    <row r="49" spans="1:13" x14ac:dyDescent="0.2">
      <c r="A49" s="26" t="s">
        <v>30</v>
      </c>
      <c r="B49" s="23"/>
      <c r="C49" s="82"/>
      <c r="D49" s="94"/>
      <c r="E49" s="102"/>
      <c r="F49" s="132"/>
      <c r="G49" s="150"/>
      <c r="H49" s="206"/>
      <c r="I49" s="207"/>
      <c r="J49" s="158"/>
      <c r="K49" s="128"/>
      <c r="L49" s="120"/>
      <c r="M49" s="121"/>
    </row>
    <row r="50" spans="1:13" ht="12.75" customHeight="1" x14ac:dyDescent="0.2">
      <c r="A50" s="27" t="s">
        <v>31</v>
      </c>
      <c r="B50" s="28" t="s">
        <v>32</v>
      </c>
      <c r="C50" s="163">
        <v>1</v>
      </c>
      <c r="D50" s="97" t="s">
        <v>13</v>
      </c>
      <c r="E50" s="92" t="s">
        <v>60</v>
      </c>
      <c r="F50" s="133">
        <v>2.5</v>
      </c>
      <c r="G50" s="151">
        <f>F50*C50</f>
        <v>2.5</v>
      </c>
      <c r="H50" s="214">
        <f t="shared" ref="H50:H54" si="18">((180/($G$74))+1)*F50</f>
        <v>3.2937207866654905</v>
      </c>
      <c r="I50" s="215">
        <f t="shared" ref="I50:I54" si="19">C50*H50</f>
        <v>3.2937207866654905</v>
      </c>
      <c r="J50" s="159" t="s">
        <v>13</v>
      </c>
      <c r="K50" s="112" t="s">
        <v>60</v>
      </c>
      <c r="L50" s="123">
        <f t="shared" ref="L50:L54" si="20">F50</f>
        <v>2.5</v>
      </c>
      <c r="M50" s="114">
        <f>L50*C50</f>
        <v>2.5</v>
      </c>
    </row>
    <row r="51" spans="1:13" ht="12.75" customHeight="1" x14ac:dyDescent="0.2">
      <c r="A51" s="16" t="s">
        <v>34</v>
      </c>
      <c r="B51" s="17" t="s">
        <v>64</v>
      </c>
      <c r="C51" s="18">
        <v>1</v>
      </c>
      <c r="D51" s="98" t="s">
        <v>8</v>
      </c>
      <c r="E51" s="90" t="s">
        <v>35</v>
      </c>
      <c r="F51" s="133">
        <v>2.5</v>
      </c>
      <c r="G51" s="151">
        <f>F51*C51</f>
        <v>2.5</v>
      </c>
      <c r="H51" s="214">
        <f t="shared" si="18"/>
        <v>3.2937207866654905</v>
      </c>
      <c r="I51" s="215">
        <f t="shared" si="19"/>
        <v>3.2937207866654905</v>
      </c>
      <c r="J51" s="156" t="s">
        <v>9</v>
      </c>
      <c r="K51" s="92" t="s">
        <v>54</v>
      </c>
      <c r="L51" s="123">
        <f t="shared" si="20"/>
        <v>2.5</v>
      </c>
      <c r="M51" s="114">
        <f>L51*C51</f>
        <v>2.5</v>
      </c>
    </row>
    <row r="52" spans="1:13" ht="12.75" customHeight="1" x14ac:dyDescent="0.2">
      <c r="A52" s="16" t="s">
        <v>37</v>
      </c>
      <c r="B52" s="17" t="s">
        <v>36</v>
      </c>
      <c r="C52" s="18">
        <v>1</v>
      </c>
      <c r="D52" s="98" t="s">
        <v>8</v>
      </c>
      <c r="E52" s="187" t="s">
        <v>145</v>
      </c>
      <c r="F52" s="133">
        <v>15</v>
      </c>
      <c r="G52" s="151">
        <f>F52*C52</f>
        <v>15</v>
      </c>
      <c r="H52" s="214">
        <f t="shared" si="18"/>
        <v>19.762324719992943</v>
      </c>
      <c r="I52" s="215">
        <f t="shared" si="19"/>
        <v>19.762324719992943</v>
      </c>
      <c r="J52" s="156" t="s">
        <v>9</v>
      </c>
      <c r="K52" s="187" t="s">
        <v>145</v>
      </c>
      <c r="L52" s="123">
        <f t="shared" si="20"/>
        <v>15</v>
      </c>
      <c r="M52" s="114">
        <f>L52*C52</f>
        <v>15</v>
      </c>
    </row>
    <row r="53" spans="1:13" ht="12.75" customHeight="1" x14ac:dyDescent="0.2">
      <c r="A53" s="16" t="s">
        <v>39</v>
      </c>
      <c r="B53" s="17" t="s">
        <v>38</v>
      </c>
      <c r="C53" s="18">
        <v>1</v>
      </c>
      <c r="D53" s="98" t="s">
        <v>8</v>
      </c>
      <c r="E53" s="90">
        <v>4301.1405000000004</v>
      </c>
      <c r="F53" s="133">
        <v>2</v>
      </c>
      <c r="G53" s="151">
        <f>F53*C53</f>
        <v>2</v>
      </c>
      <c r="H53" s="214">
        <f t="shared" si="18"/>
        <v>2.6349766293323924</v>
      </c>
      <c r="I53" s="215">
        <f t="shared" si="19"/>
        <v>2.6349766293323924</v>
      </c>
      <c r="J53" s="156" t="s">
        <v>9</v>
      </c>
      <c r="K53" s="186">
        <v>4301.1405000000004</v>
      </c>
      <c r="L53" s="123">
        <f t="shared" si="20"/>
        <v>2</v>
      </c>
      <c r="M53" s="114">
        <f>L53*C53</f>
        <v>2</v>
      </c>
    </row>
    <row r="54" spans="1:13" ht="21.95" customHeight="1" x14ac:dyDescent="0.2">
      <c r="A54" s="189" t="s">
        <v>42</v>
      </c>
      <c r="B54" s="17" t="s">
        <v>41</v>
      </c>
      <c r="C54" s="18">
        <v>2</v>
      </c>
      <c r="D54" s="98" t="s">
        <v>8</v>
      </c>
      <c r="E54" s="90" t="s">
        <v>40</v>
      </c>
      <c r="F54" s="133">
        <v>0.5</v>
      </c>
      <c r="G54" s="151">
        <f>F54*C54</f>
        <v>1</v>
      </c>
      <c r="H54" s="214">
        <f t="shared" si="18"/>
        <v>0.6587441573330981</v>
      </c>
      <c r="I54" s="215">
        <f t="shared" si="19"/>
        <v>1.3174883146661962</v>
      </c>
      <c r="J54" s="156" t="s">
        <v>9</v>
      </c>
      <c r="K54" s="92" t="s">
        <v>55</v>
      </c>
      <c r="L54" s="123">
        <f t="shared" si="20"/>
        <v>0.5</v>
      </c>
      <c r="M54" s="114">
        <f>L54*C54</f>
        <v>1</v>
      </c>
    </row>
    <row r="55" spans="1:13" ht="13.15" customHeight="1" x14ac:dyDescent="0.2">
      <c r="A55" s="29"/>
      <c r="B55" s="30"/>
      <c r="C55" s="18"/>
      <c r="D55" s="103"/>
      <c r="E55" s="104"/>
      <c r="F55" s="136"/>
      <c r="G55" s="154"/>
      <c r="H55" s="208"/>
      <c r="I55" s="209"/>
      <c r="J55" s="157"/>
      <c r="K55" s="116"/>
      <c r="L55" s="117"/>
      <c r="M55" s="118"/>
    </row>
    <row r="56" spans="1:13" ht="3.95" customHeight="1" x14ac:dyDescent="0.2">
      <c r="A56" s="253"/>
      <c r="B56" s="254"/>
      <c r="C56" s="255"/>
      <c r="D56" s="245"/>
      <c r="E56" s="246"/>
      <c r="F56" s="247"/>
      <c r="G56" s="248"/>
      <c r="H56" s="263"/>
      <c r="I56" s="264"/>
      <c r="J56" s="260"/>
      <c r="K56" s="246"/>
      <c r="L56" s="261"/>
      <c r="M56" s="262"/>
    </row>
    <row r="57" spans="1:13" x14ac:dyDescent="0.2">
      <c r="A57" s="13" t="s">
        <v>43</v>
      </c>
      <c r="B57" s="17"/>
      <c r="C57" s="18"/>
      <c r="D57" s="94"/>
      <c r="E57" s="95"/>
      <c r="F57" s="132"/>
      <c r="G57" s="150"/>
      <c r="H57" s="206"/>
      <c r="I57" s="207"/>
      <c r="J57" s="158"/>
      <c r="K57" s="119"/>
      <c r="L57" s="120"/>
      <c r="M57" s="121"/>
    </row>
    <row r="58" spans="1:13" ht="13.15" customHeight="1" x14ac:dyDescent="0.2">
      <c r="A58" s="16" t="s">
        <v>44</v>
      </c>
      <c r="B58" s="17" t="s">
        <v>126</v>
      </c>
      <c r="C58" s="18">
        <v>2</v>
      </c>
      <c r="D58" s="97" t="s">
        <v>13</v>
      </c>
      <c r="E58" s="186" t="s">
        <v>127</v>
      </c>
      <c r="F58" s="133">
        <v>4</v>
      </c>
      <c r="G58" s="151">
        <f>F58*C58</f>
        <v>8</v>
      </c>
      <c r="H58" s="214">
        <f t="shared" ref="H58:H62" si="21">((180/($G$74))+1)*F58</f>
        <v>5.2699532586647848</v>
      </c>
      <c r="I58" s="215">
        <f t="shared" ref="I58:I62" si="22">C58*H58</f>
        <v>10.53990651732957</v>
      </c>
      <c r="J58" s="159" t="s">
        <v>13</v>
      </c>
      <c r="K58" s="115" t="s">
        <v>127</v>
      </c>
      <c r="L58" s="123">
        <f t="shared" ref="L58:L59" si="23">F58</f>
        <v>4</v>
      </c>
      <c r="M58" s="114">
        <f>C58*L58</f>
        <v>8</v>
      </c>
    </row>
    <row r="59" spans="1:13" x14ac:dyDescent="0.2">
      <c r="A59" s="16" t="s">
        <v>128</v>
      </c>
      <c r="B59" s="17" t="s">
        <v>148</v>
      </c>
      <c r="C59" s="18">
        <v>1</v>
      </c>
      <c r="D59" s="97" t="s">
        <v>13</v>
      </c>
      <c r="E59" s="187" t="s">
        <v>149</v>
      </c>
      <c r="F59" s="133">
        <v>40</v>
      </c>
      <c r="G59" s="151">
        <f>F59*C59</f>
        <v>40</v>
      </c>
      <c r="H59" s="214">
        <f t="shared" si="21"/>
        <v>52.699532586647848</v>
      </c>
      <c r="I59" s="215">
        <f t="shared" si="22"/>
        <v>52.699532586647848</v>
      </c>
      <c r="J59" s="159" t="s">
        <v>13</v>
      </c>
      <c r="K59" s="187" t="s">
        <v>149</v>
      </c>
      <c r="L59" s="123">
        <f t="shared" si="23"/>
        <v>40</v>
      </c>
      <c r="M59" s="114">
        <f>C59*L59</f>
        <v>40</v>
      </c>
    </row>
    <row r="60" spans="1:13" x14ac:dyDescent="0.2">
      <c r="A60" s="16" t="s">
        <v>129</v>
      </c>
      <c r="B60" s="17"/>
      <c r="C60" s="18"/>
      <c r="D60" s="97" t="s">
        <v>13</v>
      </c>
      <c r="E60" s="92"/>
      <c r="F60" s="133"/>
      <c r="G60" s="151">
        <f>F60*C60</f>
        <v>0</v>
      </c>
      <c r="H60" s="214">
        <f t="shared" si="21"/>
        <v>0</v>
      </c>
      <c r="I60" s="215">
        <f t="shared" si="22"/>
        <v>0</v>
      </c>
      <c r="J60" s="159" t="s">
        <v>13</v>
      </c>
      <c r="K60" s="92"/>
      <c r="L60" s="123"/>
      <c r="M60" s="114">
        <f>C60*L60</f>
        <v>0</v>
      </c>
    </row>
    <row r="61" spans="1:13" x14ac:dyDescent="0.2">
      <c r="A61" s="22" t="s">
        <v>130</v>
      </c>
      <c r="B61" s="23"/>
      <c r="C61" s="82"/>
      <c r="D61" s="97" t="s">
        <v>13</v>
      </c>
      <c r="E61" s="92"/>
      <c r="F61" s="133"/>
      <c r="G61" s="151">
        <f>F61*C61</f>
        <v>0</v>
      </c>
      <c r="H61" s="214">
        <f t="shared" si="21"/>
        <v>0</v>
      </c>
      <c r="I61" s="215">
        <f t="shared" si="22"/>
        <v>0</v>
      </c>
      <c r="J61" s="159" t="s">
        <v>13</v>
      </c>
      <c r="K61" s="92"/>
      <c r="L61" s="123"/>
      <c r="M61" s="114">
        <f>C61*L61</f>
        <v>0</v>
      </c>
    </row>
    <row r="62" spans="1:13" x14ac:dyDescent="0.2">
      <c r="A62" s="22" t="s">
        <v>131</v>
      </c>
      <c r="B62" s="23"/>
      <c r="C62" s="82">
        <v>1</v>
      </c>
      <c r="D62" s="97" t="s">
        <v>13</v>
      </c>
      <c r="E62" s="92"/>
      <c r="F62" s="133"/>
      <c r="G62" s="151">
        <f>F62*C62</f>
        <v>0</v>
      </c>
      <c r="H62" s="214">
        <f t="shared" si="21"/>
        <v>0</v>
      </c>
      <c r="I62" s="215">
        <f t="shared" si="22"/>
        <v>0</v>
      </c>
      <c r="J62" s="159" t="s">
        <v>13</v>
      </c>
      <c r="K62" s="92"/>
      <c r="L62" s="123"/>
      <c r="M62" s="114">
        <f>C62*L62</f>
        <v>0</v>
      </c>
    </row>
    <row r="63" spans="1:13" x14ac:dyDescent="0.2">
      <c r="A63" s="24"/>
      <c r="B63" s="25"/>
      <c r="C63" s="163"/>
      <c r="D63" s="100"/>
      <c r="E63" s="101"/>
      <c r="F63" s="135"/>
      <c r="G63" s="153"/>
      <c r="H63" s="208"/>
      <c r="I63" s="209"/>
      <c r="J63" s="160"/>
      <c r="K63" s="125"/>
      <c r="L63" s="126"/>
      <c r="M63" s="127"/>
    </row>
    <row r="64" spans="1:13" ht="3.95" customHeight="1" x14ac:dyDescent="0.2">
      <c r="A64" s="275"/>
      <c r="B64" s="276"/>
      <c r="C64" s="277"/>
      <c r="D64" s="245"/>
      <c r="E64" s="278"/>
      <c r="F64" s="279"/>
      <c r="G64" s="280"/>
      <c r="H64" s="281"/>
      <c r="I64" s="282"/>
      <c r="J64" s="283"/>
      <c r="K64" s="284"/>
      <c r="L64" s="285"/>
      <c r="M64" s="286"/>
    </row>
    <row r="65" spans="1:13" ht="13.15" customHeight="1" x14ac:dyDescent="0.2">
      <c r="A65" s="31" t="s">
        <v>14</v>
      </c>
      <c r="B65" s="32"/>
      <c r="C65" s="33"/>
      <c r="D65" s="167"/>
      <c r="E65" s="168"/>
      <c r="F65" s="169"/>
      <c r="G65" s="170"/>
      <c r="H65" s="212"/>
      <c r="I65" s="213"/>
      <c r="J65" s="171"/>
      <c r="K65" s="172"/>
      <c r="L65" s="173"/>
      <c r="M65" s="174"/>
    </row>
    <row r="66" spans="1:13" ht="12.6" customHeight="1" x14ac:dyDescent="0.2">
      <c r="A66" s="34"/>
      <c r="B66" s="35" t="s">
        <v>125</v>
      </c>
      <c r="C66" s="33">
        <v>1</v>
      </c>
      <c r="D66" s="107" t="s">
        <v>13</v>
      </c>
      <c r="E66" s="108" t="s">
        <v>45</v>
      </c>
      <c r="F66" s="133">
        <v>125</v>
      </c>
      <c r="G66" s="151">
        <f>F66*C66</f>
        <v>125</v>
      </c>
      <c r="H66" s="214">
        <f>((180/($G$74))+1)*F66</f>
        <v>164.68603933327452</v>
      </c>
      <c r="I66" s="215">
        <f>C66*H66</f>
        <v>164.68603933327452</v>
      </c>
      <c r="J66" s="179" t="s">
        <v>13</v>
      </c>
      <c r="K66" s="180" t="s">
        <v>45</v>
      </c>
      <c r="L66" s="123">
        <f>F66</f>
        <v>125</v>
      </c>
      <c r="M66" s="114">
        <f>C66*L66</f>
        <v>125</v>
      </c>
    </row>
    <row r="67" spans="1:13" ht="13.15" customHeight="1" x14ac:dyDescent="0.2">
      <c r="A67" s="31" t="s">
        <v>48</v>
      </c>
      <c r="B67" s="32"/>
      <c r="C67" s="33"/>
      <c r="D67" s="105"/>
      <c r="E67" s="106"/>
      <c r="F67" s="137"/>
      <c r="G67" s="155"/>
      <c r="H67" s="212"/>
      <c r="I67" s="213"/>
      <c r="J67" s="158"/>
      <c r="K67" s="181"/>
      <c r="L67" s="120"/>
      <c r="M67" s="121"/>
    </row>
    <row r="68" spans="1:13" ht="12.6" customHeight="1" x14ac:dyDescent="0.2">
      <c r="A68" s="34"/>
      <c r="B68" s="35" t="s">
        <v>57</v>
      </c>
      <c r="C68" s="33">
        <v>1</v>
      </c>
      <c r="D68" s="107" t="s">
        <v>13</v>
      </c>
      <c r="E68" s="108" t="s">
        <v>49</v>
      </c>
      <c r="F68" s="133">
        <v>40</v>
      </c>
      <c r="G68" s="151">
        <f>F68*C68</f>
        <v>40</v>
      </c>
      <c r="H68" s="214">
        <f t="shared" ref="H68:H69" si="24">((180/($G$74))+1)*F68</f>
        <v>52.699532586647848</v>
      </c>
      <c r="I68" s="215">
        <f t="shared" ref="I68:I69" si="25">C68*H68</f>
        <v>52.699532586647848</v>
      </c>
      <c r="J68" s="179" t="s">
        <v>13</v>
      </c>
      <c r="K68" s="180" t="s">
        <v>49</v>
      </c>
      <c r="L68" s="123">
        <f t="shared" ref="L68:L69" si="26">F68</f>
        <v>40</v>
      </c>
      <c r="M68" s="114">
        <f>C68*L68</f>
        <v>40</v>
      </c>
    </row>
    <row r="69" spans="1:13" ht="12.6" customHeight="1" x14ac:dyDescent="0.2">
      <c r="A69" s="34"/>
      <c r="B69" s="35" t="s">
        <v>58</v>
      </c>
      <c r="C69" s="33">
        <v>2</v>
      </c>
      <c r="D69" s="107" t="s">
        <v>13</v>
      </c>
      <c r="E69" s="108" t="s">
        <v>50</v>
      </c>
      <c r="F69" s="133">
        <v>20</v>
      </c>
      <c r="G69" s="151">
        <v>40</v>
      </c>
      <c r="H69" s="214">
        <f t="shared" si="24"/>
        <v>26.349766293323924</v>
      </c>
      <c r="I69" s="215">
        <f t="shared" si="25"/>
        <v>52.699532586647848</v>
      </c>
      <c r="J69" s="179" t="s">
        <v>13</v>
      </c>
      <c r="K69" s="180" t="s">
        <v>50</v>
      </c>
      <c r="L69" s="123">
        <f t="shared" si="26"/>
        <v>20</v>
      </c>
      <c r="M69" s="114">
        <f>C69*L69</f>
        <v>40</v>
      </c>
    </row>
    <row r="70" spans="1:13" ht="13.15" customHeight="1" x14ac:dyDescent="0.2">
      <c r="A70" s="31" t="s">
        <v>10</v>
      </c>
      <c r="B70" s="32"/>
      <c r="C70" s="33"/>
      <c r="D70" s="105"/>
      <c r="E70" s="106"/>
      <c r="F70" s="137"/>
      <c r="G70" s="155"/>
      <c r="H70" s="212"/>
      <c r="I70" s="213"/>
      <c r="J70" s="158"/>
      <c r="K70" s="181"/>
      <c r="L70" s="120"/>
      <c r="M70" s="121"/>
    </row>
    <row r="71" spans="1:13" ht="33.75" x14ac:dyDescent="0.2">
      <c r="A71" s="34"/>
      <c r="B71" s="35" t="s">
        <v>63</v>
      </c>
      <c r="C71" s="33">
        <v>1</v>
      </c>
      <c r="D71" s="107" t="s">
        <v>13</v>
      </c>
      <c r="E71" s="108" t="s">
        <v>46</v>
      </c>
      <c r="F71" s="133">
        <v>175</v>
      </c>
      <c r="G71" s="151">
        <f>F71*C71</f>
        <v>175</v>
      </c>
      <c r="H71" s="214">
        <f>((180/($G$74))+1)*F71</f>
        <v>230.56045506658432</v>
      </c>
      <c r="I71" s="215">
        <f>C71*H71</f>
        <v>230.56045506658432</v>
      </c>
      <c r="J71" s="179" t="s">
        <v>13</v>
      </c>
      <c r="K71" s="180" t="s">
        <v>46</v>
      </c>
      <c r="L71" s="123">
        <f>F71</f>
        <v>175</v>
      </c>
      <c r="M71" s="114">
        <f>C71*L71</f>
        <v>175</v>
      </c>
    </row>
    <row r="72" spans="1:13" ht="12.75" customHeight="1" x14ac:dyDescent="0.2">
      <c r="A72" s="34"/>
      <c r="B72" s="35"/>
      <c r="C72" s="33">
        <v>1</v>
      </c>
      <c r="D72" s="109"/>
      <c r="E72" s="110"/>
      <c r="F72" s="135"/>
      <c r="G72" s="153"/>
      <c r="H72" s="208"/>
      <c r="I72" s="209"/>
      <c r="J72" s="161"/>
      <c r="K72" s="126"/>
      <c r="L72" s="126"/>
      <c r="M72" s="127"/>
    </row>
    <row r="73" spans="1:13" ht="3.95" customHeight="1" x14ac:dyDescent="0.2">
      <c r="A73" s="287"/>
      <c r="B73" s="288"/>
      <c r="C73" s="289"/>
      <c r="D73" s="245"/>
      <c r="E73" s="290"/>
      <c r="F73" s="291"/>
      <c r="G73" s="292"/>
      <c r="H73" s="293"/>
      <c r="I73" s="293"/>
      <c r="J73" s="294"/>
      <c r="K73" s="295"/>
      <c r="L73" s="296"/>
      <c r="M73" s="297"/>
    </row>
    <row r="74" spans="1:13" x14ac:dyDescent="0.2">
      <c r="A74" s="36"/>
      <c r="B74" s="17"/>
      <c r="C74" s="17"/>
      <c r="D74" s="37"/>
      <c r="E74" s="38" t="s">
        <v>7</v>
      </c>
      <c r="F74" s="138"/>
      <c r="G74" s="40">
        <f>SUM(G4:G72)</f>
        <v>566.95000000000005</v>
      </c>
      <c r="H74" s="191"/>
      <c r="I74" s="191">
        <f>SUM(I4:I71)</f>
        <v>745.81340947173453</v>
      </c>
      <c r="J74" s="37"/>
      <c r="K74" s="38" t="s">
        <v>11</v>
      </c>
      <c r="L74" s="41"/>
      <c r="M74" s="40">
        <f>SUM(M4:M72)</f>
        <v>566.95000000000005</v>
      </c>
    </row>
    <row r="75" spans="1:13" ht="3.95" customHeight="1" x14ac:dyDescent="0.2">
      <c r="A75" s="36"/>
      <c r="B75" s="17"/>
      <c r="C75" s="17"/>
      <c r="D75" s="42"/>
      <c r="E75" s="246"/>
      <c r="F75" s="298"/>
      <c r="G75" s="299"/>
      <c r="H75" s="192"/>
      <c r="I75" s="192"/>
      <c r="J75" s="42"/>
      <c r="K75" s="246"/>
      <c r="L75" s="300"/>
      <c r="M75" s="299"/>
    </row>
    <row r="76" spans="1:13" ht="26.45" customHeight="1" x14ac:dyDescent="0.2">
      <c r="A76" s="311"/>
      <c r="B76" s="312"/>
      <c r="C76" s="17"/>
      <c r="D76" s="37"/>
      <c r="E76" s="43"/>
      <c r="F76" s="226"/>
      <c r="G76" s="228"/>
      <c r="H76" s="193"/>
      <c r="I76" s="227"/>
      <c r="J76" s="229"/>
      <c r="K76" s="43"/>
      <c r="L76" s="39"/>
      <c r="M76" s="44"/>
    </row>
    <row r="77" spans="1:13" s="178" customFormat="1" ht="12.6" customHeight="1" x14ac:dyDescent="0.2">
      <c r="A77" s="175"/>
      <c r="B77" s="17"/>
      <c r="C77" s="17"/>
      <c r="D77" s="37"/>
      <c r="E77" s="43"/>
      <c r="G77" s="230"/>
      <c r="H77" s="231"/>
      <c r="I77" s="231"/>
      <c r="J77" s="37"/>
      <c r="K77" s="43"/>
      <c r="L77" s="177"/>
      <c r="M77" s="176"/>
    </row>
    <row r="78" spans="1:13" s="178" customFormat="1" ht="12.6" customHeight="1" x14ac:dyDescent="0.2">
      <c r="A78" s="175"/>
      <c r="B78" s="17"/>
      <c r="C78" s="17"/>
      <c r="D78" s="37"/>
      <c r="E78" s="43"/>
      <c r="F78" s="138"/>
      <c r="G78" s="176"/>
      <c r="H78" s="194"/>
      <c r="I78" s="194"/>
      <c r="J78" s="37"/>
      <c r="K78" s="43"/>
      <c r="L78" s="177"/>
      <c r="M78" s="176"/>
    </row>
    <row r="79" spans="1:13" ht="12.6" customHeight="1" x14ac:dyDescent="0.2">
      <c r="A79" s="175"/>
      <c r="B79" s="17"/>
      <c r="C79" s="17"/>
      <c r="D79" s="37"/>
      <c r="E79" s="43"/>
      <c r="F79" s="232"/>
      <c r="G79" s="44"/>
      <c r="H79" s="193"/>
      <c r="I79" s="193"/>
      <c r="J79" s="37"/>
      <c r="K79" s="43"/>
      <c r="L79" s="41"/>
      <c r="M79" s="44"/>
    </row>
    <row r="80" spans="1:13" ht="3.95" customHeight="1" x14ac:dyDescent="0.2">
      <c r="A80" s="36"/>
      <c r="B80" s="17"/>
      <c r="C80" s="17"/>
      <c r="D80" s="37"/>
      <c r="E80" s="43"/>
      <c r="F80" s="138"/>
      <c r="G80" s="44"/>
      <c r="H80" s="193"/>
      <c r="I80" s="193"/>
      <c r="J80" s="37"/>
      <c r="K80" s="43"/>
      <c r="L80" s="41"/>
      <c r="M80" s="44"/>
    </row>
    <row r="81" spans="1:13" ht="12.75" customHeight="1" x14ac:dyDescent="0.2">
      <c r="A81" s="45"/>
      <c r="B81" s="17"/>
      <c r="C81" s="17"/>
      <c r="D81" s="37"/>
      <c r="E81" s="43"/>
      <c r="F81" s="138"/>
      <c r="G81" s="44"/>
      <c r="H81" s="193"/>
      <c r="I81" s="193"/>
      <c r="J81" s="37"/>
      <c r="K81" s="43"/>
      <c r="L81" s="41"/>
      <c r="M81" s="44"/>
    </row>
    <row r="82" spans="1:13" ht="12.75" customHeight="1" x14ac:dyDescent="0.2">
      <c r="A82" s="36"/>
      <c r="B82" s="17"/>
      <c r="C82" s="17"/>
      <c r="D82" s="37"/>
      <c r="E82" s="19"/>
      <c r="F82" s="138"/>
      <c r="G82" s="44"/>
      <c r="H82" s="193"/>
      <c r="I82" s="193"/>
      <c r="J82" s="37"/>
      <c r="K82" s="19"/>
      <c r="L82" s="41"/>
      <c r="M82" s="44"/>
    </row>
    <row r="83" spans="1:13" ht="12.75" customHeight="1" x14ac:dyDescent="0.2">
      <c r="A83" s="36"/>
      <c r="B83" s="17"/>
      <c r="C83" s="17"/>
      <c r="D83" s="37"/>
      <c r="E83" s="19"/>
      <c r="F83" s="138"/>
      <c r="G83" s="44"/>
      <c r="H83" s="193"/>
      <c r="I83" s="193"/>
      <c r="J83" s="37"/>
      <c r="K83" s="19"/>
      <c r="L83" s="41"/>
      <c r="M83" s="44"/>
    </row>
    <row r="84" spans="1:13" ht="12.75" customHeight="1" x14ac:dyDescent="0.2">
      <c r="A84" s="36"/>
      <c r="B84" s="17"/>
      <c r="C84" s="17"/>
      <c r="D84" s="37"/>
      <c r="E84" s="19"/>
      <c r="F84" s="138"/>
      <c r="G84" s="44"/>
      <c r="H84" s="193"/>
      <c r="I84" s="193"/>
      <c r="J84" s="37"/>
      <c r="K84" s="19"/>
      <c r="L84" s="41"/>
      <c r="M84" s="44"/>
    </row>
    <row r="85" spans="1:13" ht="12.75" customHeight="1" x14ac:dyDescent="0.2">
      <c r="A85" s="36"/>
      <c r="B85" s="17"/>
      <c r="C85" s="17"/>
      <c r="D85" s="37"/>
      <c r="E85" s="19"/>
      <c r="F85" s="138"/>
      <c r="G85" s="44"/>
      <c r="H85" s="193"/>
      <c r="I85" s="193"/>
      <c r="J85" s="37"/>
      <c r="K85" s="19"/>
      <c r="L85" s="41"/>
      <c r="M85" s="44"/>
    </row>
    <row r="86" spans="1:13" x14ac:dyDescent="0.2">
      <c r="A86" s="36"/>
      <c r="B86" s="17"/>
      <c r="C86" s="17"/>
      <c r="D86" s="37"/>
      <c r="E86" s="19"/>
      <c r="F86" s="138"/>
      <c r="G86" s="44"/>
      <c r="H86" s="193"/>
      <c r="I86" s="193"/>
      <c r="J86" s="37"/>
      <c r="K86" s="19"/>
      <c r="L86" s="41"/>
      <c r="M86" s="44"/>
    </row>
    <row r="87" spans="1:13" x14ac:dyDescent="0.2">
      <c r="A87" s="46"/>
      <c r="B87" s="17"/>
      <c r="C87" s="17"/>
      <c r="D87" s="37"/>
      <c r="E87" s="19"/>
      <c r="F87" s="139"/>
      <c r="G87" s="44"/>
      <c r="H87" s="193"/>
      <c r="I87" s="193"/>
      <c r="J87" s="37"/>
      <c r="K87" s="19"/>
      <c r="L87" s="44"/>
      <c r="M87" s="44"/>
    </row>
    <row r="88" spans="1:13" x14ac:dyDescent="0.2">
      <c r="A88" s="47"/>
      <c r="B88" s="48"/>
      <c r="C88" s="48"/>
      <c r="D88" s="37"/>
      <c r="E88" s="19"/>
      <c r="F88" s="140"/>
      <c r="G88" s="44"/>
      <c r="H88" s="193"/>
      <c r="I88" s="193"/>
      <c r="J88" s="37"/>
      <c r="K88" s="19"/>
      <c r="L88" s="49"/>
      <c r="M88" s="44"/>
    </row>
    <row r="89" spans="1:13" x14ac:dyDescent="0.2">
      <c r="A89" s="47"/>
      <c r="B89" s="48"/>
      <c r="C89" s="48"/>
      <c r="D89" s="37"/>
      <c r="E89" s="19"/>
      <c r="F89" s="140"/>
      <c r="G89" s="44"/>
      <c r="H89" s="193"/>
      <c r="I89" s="193"/>
      <c r="J89" s="37"/>
      <c r="K89" s="19"/>
      <c r="L89" s="49"/>
      <c r="M89" s="44"/>
    </row>
    <row r="90" spans="1:13" x14ac:dyDescent="0.2">
      <c r="A90" s="36"/>
      <c r="B90" s="17"/>
      <c r="C90" s="17"/>
      <c r="D90" s="37"/>
      <c r="E90" s="19"/>
      <c r="F90" s="138"/>
      <c r="G90" s="44"/>
      <c r="H90" s="193"/>
      <c r="I90" s="193"/>
      <c r="J90" s="37"/>
      <c r="K90" s="19"/>
      <c r="L90" s="41"/>
      <c r="M90" s="44"/>
    </row>
    <row r="91" spans="1:13" x14ac:dyDescent="0.2">
      <c r="A91" s="36"/>
      <c r="B91" s="17"/>
      <c r="C91" s="17"/>
      <c r="D91" s="37"/>
      <c r="E91" s="19"/>
      <c r="F91" s="138"/>
      <c r="G91" s="44"/>
      <c r="H91" s="193"/>
      <c r="I91" s="193"/>
      <c r="J91" s="37"/>
      <c r="K91" s="19"/>
      <c r="L91" s="41"/>
      <c r="M91" s="44"/>
    </row>
    <row r="92" spans="1:13" x14ac:dyDescent="0.2">
      <c r="A92" s="47"/>
      <c r="B92" s="48"/>
      <c r="C92" s="48"/>
      <c r="D92" s="37"/>
      <c r="E92" s="19"/>
      <c r="F92" s="140"/>
      <c r="G92" s="44"/>
      <c r="H92" s="193"/>
      <c r="I92" s="193"/>
      <c r="J92" s="37"/>
      <c r="K92" s="19"/>
      <c r="L92" s="49"/>
      <c r="M92" s="44"/>
    </row>
    <row r="93" spans="1:13" x14ac:dyDescent="0.2">
      <c r="A93" s="47"/>
      <c r="B93" s="48"/>
      <c r="C93" s="48"/>
      <c r="D93" s="37"/>
      <c r="E93" s="19"/>
      <c r="F93" s="140"/>
      <c r="G93" s="49"/>
      <c r="H93" s="195"/>
      <c r="I93" s="195"/>
      <c r="J93" s="37"/>
      <c r="K93" s="19"/>
      <c r="L93" s="49"/>
      <c r="M93" s="44"/>
    </row>
    <row r="94" spans="1:13" x14ac:dyDescent="0.2">
      <c r="A94" s="47"/>
      <c r="B94" s="48"/>
      <c r="C94" s="48"/>
      <c r="D94" s="37"/>
      <c r="E94" s="19"/>
      <c r="F94" s="140"/>
      <c r="G94" s="49"/>
      <c r="H94" s="195"/>
      <c r="I94" s="195"/>
      <c r="J94" s="37"/>
      <c r="K94" s="19"/>
      <c r="L94" s="49"/>
      <c r="M94" s="44"/>
    </row>
    <row r="95" spans="1:13" ht="3.95" customHeight="1" x14ac:dyDescent="0.2">
      <c r="A95" s="36"/>
      <c r="B95" s="17"/>
      <c r="C95" s="17"/>
      <c r="D95" s="42"/>
      <c r="E95" s="43"/>
      <c r="F95" s="138"/>
      <c r="G95" s="44"/>
      <c r="H95" s="193"/>
      <c r="I95" s="193"/>
      <c r="J95" s="42"/>
      <c r="K95" s="43"/>
      <c r="L95" s="41"/>
      <c r="M95" s="44"/>
    </row>
    <row r="96" spans="1:13" ht="22.5" customHeight="1" x14ac:dyDescent="0.2">
      <c r="A96" s="47"/>
      <c r="B96" s="48"/>
      <c r="C96" s="48"/>
      <c r="D96" s="37"/>
      <c r="E96" s="19"/>
      <c r="F96" s="140"/>
      <c r="G96" s="49"/>
      <c r="H96" s="195"/>
      <c r="I96" s="195"/>
      <c r="J96" s="37"/>
      <c r="K96" s="50"/>
      <c r="L96" s="49"/>
      <c r="M96" s="49"/>
    </row>
    <row r="97" spans="1:13" ht="24.75" customHeight="1" x14ac:dyDescent="0.2">
      <c r="A97" s="47"/>
      <c r="B97" s="48"/>
      <c r="C97" s="30"/>
      <c r="D97" s="37"/>
      <c r="E97" s="19"/>
      <c r="F97" s="141"/>
      <c r="G97" s="51"/>
      <c r="H97" s="196"/>
      <c r="I97" s="196"/>
      <c r="J97" s="37"/>
      <c r="K97" s="52"/>
      <c r="L97" s="49"/>
      <c r="M97" s="44"/>
    </row>
    <row r="98" spans="1:13" ht="12.75" customHeight="1" x14ac:dyDescent="0.2">
      <c r="A98" s="47"/>
      <c r="B98" s="48"/>
      <c r="C98" s="48"/>
      <c r="D98" s="37"/>
      <c r="E98" s="19"/>
      <c r="F98" s="140"/>
      <c r="G98" s="49"/>
      <c r="H98" s="195"/>
      <c r="I98" s="195"/>
      <c r="J98" s="37"/>
      <c r="K98" s="52"/>
      <c r="L98" s="49"/>
      <c r="M98" s="44"/>
    </row>
    <row r="99" spans="1:13" x14ac:dyDescent="0.2">
      <c r="A99" s="47"/>
      <c r="B99" s="48"/>
      <c r="C99" s="48"/>
      <c r="D99" s="53"/>
      <c r="E99" s="53"/>
      <c r="F99" s="140"/>
      <c r="G99" s="49"/>
      <c r="H99" s="195"/>
      <c r="I99" s="195"/>
      <c r="J99" s="53"/>
      <c r="K99" s="54"/>
      <c r="L99" s="49"/>
      <c r="M99" s="49"/>
    </row>
    <row r="100" spans="1:13" ht="3.95" customHeight="1" x14ac:dyDescent="0.2">
      <c r="A100" s="47"/>
      <c r="B100" s="48"/>
      <c r="C100" s="48"/>
      <c r="D100" s="53"/>
      <c r="E100" s="53"/>
      <c r="F100" s="140"/>
      <c r="G100" s="49"/>
      <c r="H100" s="195"/>
      <c r="I100" s="195"/>
      <c r="J100" s="53"/>
      <c r="K100" s="53"/>
      <c r="L100" s="49"/>
      <c r="M100" s="49"/>
    </row>
    <row r="101" spans="1:13" x14ac:dyDescent="0.2">
      <c r="A101" s="55"/>
      <c r="B101" s="48"/>
      <c r="C101" s="48"/>
      <c r="D101" s="53"/>
      <c r="E101" s="53"/>
      <c r="F101" s="140"/>
      <c r="G101" s="49"/>
      <c r="H101" s="195"/>
      <c r="I101" s="195"/>
      <c r="J101" s="53"/>
      <c r="K101" s="53"/>
      <c r="L101" s="49"/>
      <c r="M101" s="49"/>
    </row>
    <row r="102" spans="1:13" x14ac:dyDescent="0.2">
      <c r="A102" s="47"/>
      <c r="B102" s="48"/>
      <c r="C102" s="48"/>
      <c r="D102" s="37"/>
      <c r="E102" s="19"/>
      <c r="F102" s="140"/>
      <c r="G102" s="44"/>
      <c r="H102" s="193"/>
      <c r="I102" s="193"/>
      <c r="J102" s="37"/>
      <c r="K102" s="19"/>
      <c r="L102" s="49"/>
      <c r="M102" s="49"/>
    </row>
    <row r="103" spans="1:13" x14ac:dyDescent="0.2">
      <c r="A103" s="47"/>
      <c r="B103" s="48"/>
      <c r="C103" s="48"/>
      <c r="D103" s="37"/>
      <c r="E103" s="19"/>
      <c r="F103" s="140"/>
      <c r="G103" s="44"/>
      <c r="H103" s="193"/>
      <c r="I103" s="193"/>
      <c r="J103" s="37"/>
      <c r="K103" s="19"/>
      <c r="L103" s="49"/>
      <c r="M103" s="49"/>
    </row>
    <row r="104" spans="1:13" x14ac:dyDescent="0.2">
      <c r="A104" s="47"/>
      <c r="B104" s="48"/>
      <c r="C104" s="48"/>
      <c r="D104" s="37"/>
      <c r="E104" s="19"/>
      <c r="F104" s="140"/>
      <c r="G104" s="44"/>
      <c r="H104" s="193"/>
      <c r="I104" s="193"/>
      <c r="J104" s="37"/>
      <c r="K104" s="19"/>
      <c r="L104" s="49"/>
      <c r="M104" s="44"/>
    </row>
    <row r="105" spans="1:13" x14ac:dyDescent="0.2">
      <c r="A105" s="47"/>
      <c r="B105" s="48"/>
      <c r="C105" s="48"/>
      <c r="D105" s="37"/>
      <c r="E105" s="19"/>
      <c r="F105" s="140"/>
      <c r="G105" s="44"/>
      <c r="H105" s="193"/>
      <c r="I105" s="193"/>
      <c r="J105" s="37"/>
      <c r="K105" s="19"/>
      <c r="L105" s="49"/>
      <c r="M105" s="44"/>
    </row>
    <row r="106" spans="1:13" x14ac:dyDescent="0.2">
      <c r="A106" s="47"/>
      <c r="B106" s="48"/>
      <c r="C106" s="48"/>
      <c r="D106" s="37"/>
      <c r="E106" s="19"/>
      <c r="F106" s="140"/>
      <c r="G106" s="44"/>
      <c r="H106" s="193"/>
      <c r="I106" s="193"/>
      <c r="J106" s="37"/>
      <c r="K106" s="19"/>
      <c r="L106" s="49"/>
      <c r="M106" s="44"/>
    </row>
    <row r="107" spans="1:13" x14ac:dyDescent="0.2">
      <c r="A107" s="47"/>
      <c r="B107" s="48"/>
      <c r="C107" s="48"/>
      <c r="D107" s="37"/>
      <c r="E107" s="19"/>
      <c r="F107" s="140"/>
      <c r="G107" s="44"/>
      <c r="H107" s="193"/>
      <c r="I107" s="193"/>
      <c r="J107" s="37"/>
      <c r="K107" s="19"/>
      <c r="L107" s="49"/>
      <c r="M107" s="44"/>
    </row>
    <row r="108" spans="1:13" x14ac:dyDescent="0.2">
      <c r="A108" s="47"/>
      <c r="B108" s="48"/>
      <c r="C108" s="48"/>
      <c r="D108" s="37"/>
      <c r="E108" s="19"/>
      <c r="F108" s="140"/>
      <c r="G108" s="44"/>
      <c r="H108" s="193"/>
      <c r="I108" s="193"/>
      <c r="J108" s="37"/>
      <c r="K108" s="19"/>
      <c r="L108" s="49"/>
      <c r="M108" s="44"/>
    </row>
    <row r="109" spans="1:13" x14ac:dyDescent="0.2">
      <c r="A109" s="47"/>
      <c r="B109" s="48"/>
      <c r="C109" s="48"/>
      <c r="D109" s="37"/>
      <c r="E109" s="19"/>
      <c r="F109" s="140"/>
      <c r="G109" s="44"/>
      <c r="H109" s="193"/>
      <c r="I109" s="193"/>
      <c r="J109" s="37"/>
      <c r="K109" s="19"/>
      <c r="L109" s="49"/>
      <c r="M109" s="44"/>
    </row>
    <row r="110" spans="1:13" x14ac:dyDescent="0.2">
      <c r="A110" s="47"/>
      <c r="B110" s="48"/>
      <c r="C110" s="48"/>
      <c r="D110" s="37"/>
      <c r="E110" s="19"/>
      <c r="F110" s="140"/>
      <c r="G110" s="44"/>
      <c r="H110" s="193"/>
      <c r="I110" s="193"/>
      <c r="J110" s="37"/>
      <c r="K110" s="19"/>
      <c r="L110" s="49"/>
      <c r="M110" s="44"/>
    </row>
    <row r="111" spans="1:13" x14ac:dyDescent="0.2">
      <c r="A111" s="47"/>
      <c r="B111" s="48"/>
      <c r="C111" s="48"/>
      <c r="D111" s="37"/>
      <c r="E111" s="19"/>
      <c r="F111" s="140"/>
      <c r="G111" s="44"/>
      <c r="H111" s="193"/>
      <c r="I111" s="193"/>
      <c r="J111" s="37"/>
      <c r="K111" s="19"/>
      <c r="L111" s="49"/>
      <c r="M111" s="44"/>
    </row>
    <row r="112" spans="1:13" x14ac:dyDescent="0.2">
      <c r="A112" s="47"/>
      <c r="B112" s="48"/>
      <c r="C112" s="48"/>
      <c r="D112" s="53"/>
      <c r="E112" s="53"/>
      <c r="F112" s="140"/>
      <c r="G112" s="49"/>
      <c r="H112" s="195"/>
      <c r="I112" s="195"/>
      <c r="J112" s="53"/>
      <c r="K112" s="53"/>
      <c r="L112" s="49"/>
      <c r="M112" s="44"/>
    </row>
    <row r="113" spans="1:13" ht="3.95" customHeight="1" x14ac:dyDescent="0.2">
      <c r="A113" s="47"/>
      <c r="B113" s="48"/>
      <c r="C113" s="48"/>
      <c r="D113" s="53"/>
      <c r="E113" s="53"/>
      <c r="F113" s="140"/>
      <c r="G113" s="49"/>
      <c r="H113" s="195"/>
      <c r="I113" s="195"/>
      <c r="J113" s="53"/>
      <c r="K113" s="53"/>
      <c r="L113" s="49"/>
      <c r="M113" s="49"/>
    </row>
    <row r="114" spans="1:13" ht="15.95" customHeight="1" x14ac:dyDescent="0.2">
      <c r="A114" s="56"/>
      <c r="B114" s="17"/>
      <c r="C114" s="17"/>
      <c r="D114" s="42"/>
      <c r="E114" s="57"/>
      <c r="F114" s="139"/>
      <c r="G114" s="44"/>
      <c r="H114" s="193"/>
      <c r="I114" s="193"/>
      <c r="J114" s="42"/>
      <c r="K114" s="43"/>
      <c r="L114" s="44"/>
      <c r="M114" s="44"/>
    </row>
    <row r="115" spans="1:13" s="58" customFormat="1" x14ac:dyDescent="0.2">
      <c r="A115" s="46"/>
      <c r="B115" s="17"/>
      <c r="C115" s="17"/>
      <c r="D115" s="42"/>
      <c r="E115" s="59"/>
      <c r="F115" s="139"/>
      <c r="G115" s="44"/>
      <c r="H115" s="193"/>
      <c r="I115" s="193"/>
      <c r="J115" s="37"/>
      <c r="K115" s="19"/>
      <c r="L115" s="44"/>
      <c r="M115" s="44"/>
    </row>
    <row r="116" spans="1:13" s="58" customFormat="1" ht="12.75" customHeight="1" x14ac:dyDescent="0.2">
      <c r="A116" s="36"/>
      <c r="B116" s="17"/>
      <c r="C116" s="17"/>
      <c r="D116" s="42"/>
      <c r="E116" s="19"/>
      <c r="F116" s="139"/>
      <c r="G116" s="44"/>
      <c r="H116" s="193"/>
      <c r="I116" s="193"/>
      <c r="J116" s="37"/>
      <c r="K116" s="19"/>
      <c r="L116" s="44"/>
      <c r="M116" s="44"/>
    </row>
    <row r="117" spans="1:13" s="58" customFormat="1" x14ac:dyDescent="0.2">
      <c r="A117" s="46"/>
      <c r="B117" s="17"/>
      <c r="C117" s="17"/>
      <c r="D117" s="42"/>
      <c r="E117" s="19"/>
      <c r="F117" s="139"/>
      <c r="G117" s="44"/>
      <c r="H117" s="193"/>
      <c r="I117" s="193"/>
      <c r="J117" s="37"/>
      <c r="K117" s="19"/>
      <c r="L117" s="44"/>
      <c r="M117" s="44"/>
    </row>
    <row r="118" spans="1:13" s="58" customFormat="1" x14ac:dyDescent="0.2">
      <c r="A118" s="46"/>
      <c r="B118" s="17"/>
      <c r="C118" s="17"/>
      <c r="D118" s="42"/>
      <c r="E118" s="19"/>
      <c r="F118" s="139"/>
      <c r="G118" s="44"/>
      <c r="H118" s="193"/>
      <c r="I118" s="193"/>
      <c r="J118" s="37"/>
      <c r="K118" s="19"/>
      <c r="L118" s="44"/>
      <c r="M118" s="44"/>
    </row>
    <row r="119" spans="1:13" s="58" customFormat="1" x14ac:dyDescent="0.2">
      <c r="A119" s="46"/>
      <c r="B119" s="17"/>
      <c r="C119" s="17"/>
      <c r="D119" s="42"/>
      <c r="E119" s="19"/>
      <c r="F119" s="139"/>
      <c r="G119" s="44"/>
      <c r="H119" s="193"/>
      <c r="I119" s="193"/>
      <c r="J119" s="37"/>
      <c r="K119" s="19"/>
      <c r="L119" s="44"/>
      <c r="M119" s="44"/>
    </row>
    <row r="120" spans="1:13" s="58" customFormat="1" x14ac:dyDescent="0.2">
      <c r="A120" s="46"/>
      <c r="B120" s="17"/>
      <c r="C120" s="17"/>
      <c r="D120" s="42"/>
      <c r="E120" s="19"/>
      <c r="F120" s="139"/>
      <c r="G120" s="44"/>
      <c r="H120" s="193"/>
      <c r="I120" s="193"/>
      <c r="J120" s="37"/>
      <c r="K120" s="19"/>
      <c r="L120" s="44"/>
      <c r="M120" s="44"/>
    </row>
    <row r="121" spans="1:13" s="58" customFormat="1" x14ac:dyDescent="0.2">
      <c r="A121" s="46"/>
      <c r="B121" s="17"/>
      <c r="C121" s="17"/>
      <c r="D121" s="42"/>
      <c r="E121" s="19"/>
      <c r="F121" s="139"/>
      <c r="G121" s="44"/>
      <c r="H121" s="193"/>
      <c r="I121" s="193"/>
      <c r="J121" s="37"/>
      <c r="K121" s="19"/>
      <c r="L121" s="44"/>
      <c r="M121" s="44"/>
    </row>
    <row r="122" spans="1:13" s="58" customFormat="1" x14ac:dyDescent="0.2">
      <c r="A122" s="46"/>
      <c r="B122" s="17"/>
      <c r="C122" s="17"/>
      <c r="D122" s="42"/>
      <c r="E122" s="19"/>
      <c r="F122" s="139"/>
      <c r="G122" s="44"/>
      <c r="H122" s="193"/>
      <c r="I122" s="193"/>
      <c r="J122" s="37"/>
      <c r="K122" s="19"/>
      <c r="L122" s="44"/>
      <c r="M122" s="44"/>
    </row>
    <row r="123" spans="1:13" x14ac:dyDescent="0.2">
      <c r="A123" s="46"/>
      <c r="B123" s="17"/>
      <c r="C123" s="17"/>
      <c r="D123" s="42"/>
      <c r="E123" s="19"/>
      <c r="F123" s="139"/>
      <c r="G123" s="44"/>
      <c r="H123" s="193"/>
      <c r="I123" s="193"/>
      <c r="J123" s="37"/>
      <c r="K123" s="19"/>
      <c r="L123" s="44"/>
      <c r="M123" s="44"/>
    </row>
    <row r="124" spans="1:13" x14ac:dyDescent="0.2">
      <c r="A124" s="46"/>
      <c r="B124" s="17"/>
      <c r="C124" s="17"/>
      <c r="D124" s="42"/>
      <c r="E124" s="59"/>
      <c r="F124" s="139"/>
      <c r="G124" s="44"/>
      <c r="H124" s="193"/>
      <c r="I124" s="193"/>
      <c r="J124" s="37"/>
      <c r="K124" s="19"/>
      <c r="L124" s="44"/>
      <c r="M124" s="44"/>
    </row>
    <row r="125" spans="1:13" x14ac:dyDescent="0.2">
      <c r="A125" s="46"/>
      <c r="B125" s="17"/>
      <c r="C125" s="17"/>
      <c r="D125" s="42"/>
      <c r="E125" s="59"/>
      <c r="F125" s="139"/>
      <c r="G125" s="44"/>
      <c r="H125" s="193"/>
      <c r="I125" s="193"/>
      <c r="J125" s="37"/>
      <c r="K125" s="19"/>
      <c r="L125" s="44"/>
      <c r="M125" s="44"/>
    </row>
    <row r="126" spans="1:13" x14ac:dyDescent="0.2">
      <c r="A126" s="46"/>
      <c r="B126" s="17"/>
      <c r="C126" s="17"/>
      <c r="D126" s="42"/>
      <c r="E126" s="59"/>
      <c r="F126" s="139"/>
      <c r="G126" s="44"/>
      <c r="H126" s="193"/>
      <c r="I126" s="193"/>
      <c r="J126" s="37"/>
      <c r="K126" s="19"/>
      <c r="L126" s="44"/>
      <c r="M126" s="44"/>
    </row>
    <row r="127" spans="1:13" x14ac:dyDescent="0.2">
      <c r="A127" s="46"/>
      <c r="B127" s="17"/>
      <c r="C127" s="17"/>
      <c r="D127" s="42"/>
      <c r="E127" s="19"/>
      <c r="F127" s="139"/>
      <c r="G127" s="44"/>
      <c r="H127" s="193"/>
      <c r="I127" s="193"/>
      <c r="J127" s="37"/>
      <c r="K127" s="19"/>
      <c r="L127" s="44"/>
      <c r="M127" s="44"/>
    </row>
    <row r="128" spans="1:13" x14ac:dyDescent="0.2">
      <c r="A128" s="46"/>
      <c r="B128" s="17"/>
      <c r="C128" s="17"/>
      <c r="D128" s="42"/>
      <c r="E128" s="59"/>
      <c r="F128" s="139"/>
      <c r="G128" s="44"/>
      <c r="H128" s="193"/>
      <c r="I128" s="193"/>
      <c r="J128" s="37"/>
      <c r="K128" s="19"/>
      <c r="L128" s="44"/>
      <c r="M128" s="44"/>
    </row>
    <row r="129" spans="1:13" x14ac:dyDescent="0.2">
      <c r="A129" s="46"/>
      <c r="B129" s="17"/>
      <c r="C129" s="17"/>
      <c r="D129" s="42"/>
      <c r="E129" s="19"/>
      <c r="F129" s="139"/>
      <c r="G129" s="44"/>
      <c r="H129" s="193"/>
      <c r="I129" s="193"/>
      <c r="J129" s="37"/>
      <c r="K129" s="19"/>
      <c r="L129" s="44"/>
      <c r="M129" s="44"/>
    </row>
    <row r="130" spans="1:13" x14ac:dyDescent="0.2">
      <c r="A130" s="46"/>
      <c r="B130" s="17"/>
      <c r="C130" s="17"/>
      <c r="D130" s="60"/>
      <c r="E130" s="19"/>
      <c r="F130" s="142"/>
      <c r="G130" s="61"/>
      <c r="H130" s="197"/>
      <c r="I130" s="197"/>
      <c r="J130" s="37"/>
      <c r="K130" s="19"/>
      <c r="L130" s="44"/>
      <c r="M130" s="44"/>
    </row>
    <row r="131" spans="1:13" x14ac:dyDescent="0.2">
      <c r="A131" s="62"/>
      <c r="B131" s="17"/>
      <c r="C131" s="17"/>
      <c r="D131" s="60"/>
      <c r="E131" s="19"/>
      <c r="F131" s="142"/>
      <c r="G131" s="61"/>
      <c r="H131" s="197"/>
      <c r="I131" s="197"/>
      <c r="J131" s="37"/>
      <c r="K131" s="19"/>
      <c r="L131" s="44"/>
      <c r="M131" s="44"/>
    </row>
    <row r="132" spans="1:13" x14ac:dyDescent="0.2">
      <c r="A132" s="62"/>
      <c r="B132" s="17"/>
      <c r="C132" s="17"/>
      <c r="D132" s="60"/>
      <c r="E132" s="19"/>
      <c r="F132" s="142"/>
      <c r="G132" s="61"/>
      <c r="H132" s="197"/>
      <c r="I132" s="197"/>
      <c r="J132" s="37"/>
      <c r="K132" s="43"/>
      <c r="L132" s="44"/>
      <c r="M132" s="44"/>
    </row>
    <row r="133" spans="1:13" x14ac:dyDescent="0.2">
      <c r="A133" s="62"/>
      <c r="B133" s="17"/>
      <c r="C133" s="17"/>
      <c r="D133" s="60"/>
      <c r="E133" s="19"/>
      <c r="F133" s="142"/>
      <c r="G133" s="61"/>
      <c r="H133" s="197"/>
      <c r="I133" s="197"/>
      <c r="J133" s="37"/>
      <c r="K133" s="19"/>
      <c r="L133" s="44"/>
      <c r="M133" s="44"/>
    </row>
    <row r="134" spans="1:13" x14ac:dyDescent="0.2">
      <c r="A134" s="62"/>
      <c r="B134" s="17"/>
      <c r="C134" s="17"/>
      <c r="D134" s="60"/>
      <c r="E134" s="19"/>
      <c r="F134" s="142"/>
      <c r="G134" s="61"/>
      <c r="H134" s="197"/>
      <c r="I134" s="197"/>
      <c r="J134" s="37"/>
      <c r="K134" s="43"/>
      <c r="L134" s="44"/>
      <c r="M134" s="44"/>
    </row>
    <row r="135" spans="1:13" x14ac:dyDescent="0.2">
      <c r="A135" s="62"/>
      <c r="B135" s="17"/>
      <c r="C135" s="17"/>
      <c r="D135" s="60"/>
      <c r="E135" s="19"/>
      <c r="F135" s="142"/>
      <c r="G135" s="61"/>
      <c r="H135" s="197"/>
      <c r="I135" s="197"/>
      <c r="J135" s="37"/>
      <c r="K135" s="19"/>
      <c r="L135" s="44"/>
      <c r="M135" s="44"/>
    </row>
    <row r="136" spans="1:13" x14ac:dyDescent="0.2">
      <c r="A136" s="62"/>
      <c r="B136" s="17"/>
      <c r="C136" s="17"/>
      <c r="D136" s="60"/>
      <c r="E136" s="19"/>
      <c r="F136" s="142"/>
      <c r="G136" s="61"/>
      <c r="H136" s="197"/>
      <c r="I136" s="197"/>
      <c r="J136" s="37"/>
      <c r="K136" s="19"/>
      <c r="L136" s="44"/>
      <c r="M136" s="44"/>
    </row>
    <row r="137" spans="1:13" ht="3.95" customHeight="1" x14ac:dyDescent="0.2">
      <c r="A137" s="36"/>
      <c r="B137" s="17"/>
      <c r="C137" s="17"/>
      <c r="D137" s="42"/>
      <c r="E137" s="43"/>
      <c r="F137" s="138"/>
      <c r="G137" s="44"/>
      <c r="H137" s="193"/>
      <c r="I137" s="193"/>
      <c r="J137" s="42"/>
      <c r="K137" s="43"/>
      <c r="L137" s="41"/>
      <c r="M137" s="44"/>
    </row>
    <row r="138" spans="1:13" x14ac:dyDescent="0.2">
      <c r="A138" s="46"/>
      <c r="B138" s="17"/>
      <c r="C138" s="17"/>
      <c r="D138" s="42"/>
      <c r="E138" s="19"/>
      <c r="F138" s="139"/>
      <c r="G138" s="44"/>
      <c r="H138" s="193"/>
      <c r="I138" s="193"/>
      <c r="J138" s="37"/>
      <c r="K138" s="19"/>
      <c r="L138" s="44"/>
      <c r="M138" s="44"/>
    </row>
    <row r="139" spans="1:13" x14ac:dyDescent="0.2">
      <c r="A139" s="46"/>
      <c r="B139" s="17"/>
      <c r="C139" s="17"/>
      <c r="D139" s="42"/>
      <c r="E139" s="19"/>
      <c r="F139" s="139"/>
      <c r="G139" s="44"/>
      <c r="H139" s="193"/>
      <c r="I139" s="193"/>
      <c r="J139" s="37"/>
      <c r="K139" s="43"/>
      <c r="L139" s="44"/>
      <c r="M139" s="44"/>
    </row>
    <row r="140" spans="1:13" x14ac:dyDescent="0.2">
      <c r="A140" s="63"/>
      <c r="B140" s="23"/>
      <c r="C140" s="23"/>
      <c r="D140" s="64"/>
      <c r="E140" s="65"/>
      <c r="F140" s="143"/>
      <c r="G140" s="68"/>
      <c r="H140" s="198"/>
      <c r="I140" s="198"/>
      <c r="J140" s="66"/>
      <c r="K140" s="67"/>
      <c r="L140" s="68"/>
      <c r="M140" s="68"/>
    </row>
    <row r="141" spans="1:13" s="69" customFormat="1" ht="3.95" customHeight="1" x14ac:dyDescent="0.2">
      <c r="A141" s="70"/>
      <c r="B141" s="71"/>
      <c r="C141" s="71"/>
      <c r="D141" s="72"/>
      <c r="E141" s="72"/>
      <c r="F141" s="144"/>
      <c r="G141" s="73"/>
      <c r="H141" s="199"/>
      <c r="I141" s="199"/>
      <c r="J141" s="72"/>
      <c r="K141" s="72"/>
      <c r="L141" s="73"/>
      <c r="M141" s="73"/>
    </row>
    <row r="142" spans="1:13" ht="15.95" customHeight="1" x14ac:dyDescent="0.2">
      <c r="A142" s="56"/>
      <c r="B142" s="17"/>
      <c r="C142" s="17"/>
      <c r="D142" s="42"/>
      <c r="E142" s="43"/>
      <c r="F142" s="139"/>
      <c r="G142" s="44"/>
      <c r="H142" s="193"/>
      <c r="I142" s="193"/>
      <c r="J142" s="42"/>
      <c r="K142" s="43"/>
      <c r="L142" s="44"/>
      <c r="M142" s="44"/>
    </row>
    <row r="143" spans="1:13" s="58" customFormat="1" x14ac:dyDescent="0.2">
      <c r="A143" s="46"/>
      <c r="B143" s="17"/>
      <c r="C143" s="17"/>
      <c r="D143" s="42"/>
      <c r="E143" s="59"/>
      <c r="F143" s="139"/>
      <c r="G143" s="44"/>
      <c r="H143" s="193"/>
      <c r="I143" s="193"/>
      <c r="J143" s="37"/>
      <c r="K143" s="19"/>
      <c r="L143" s="44"/>
      <c r="M143" s="44"/>
    </row>
    <row r="144" spans="1:13" s="58" customFormat="1" ht="12.75" customHeight="1" x14ac:dyDescent="0.2">
      <c r="A144" s="36"/>
      <c r="B144" s="17"/>
      <c r="C144" s="17"/>
      <c r="D144" s="42"/>
      <c r="E144" s="19"/>
      <c r="F144" s="139"/>
      <c r="G144" s="44"/>
      <c r="H144" s="193"/>
      <c r="I144" s="193"/>
      <c r="J144" s="37"/>
      <c r="K144" s="19"/>
      <c r="L144" s="44"/>
      <c r="M144" s="44"/>
    </row>
    <row r="145" spans="1:13" s="58" customFormat="1" x14ac:dyDescent="0.2">
      <c r="A145" s="46"/>
      <c r="B145" s="17"/>
      <c r="C145" s="17"/>
      <c r="D145" s="42"/>
      <c r="E145" s="19"/>
      <c r="F145" s="139"/>
      <c r="G145" s="44"/>
      <c r="H145" s="193"/>
      <c r="I145" s="193"/>
      <c r="J145" s="37"/>
      <c r="K145" s="19"/>
      <c r="L145" s="44"/>
      <c r="M145" s="44"/>
    </row>
    <row r="146" spans="1:13" s="58" customFormat="1" x14ac:dyDescent="0.2">
      <c r="A146" s="46"/>
      <c r="B146" s="17"/>
      <c r="C146" s="17"/>
      <c r="D146" s="42"/>
      <c r="E146" s="19"/>
      <c r="F146" s="139"/>
      <c r="G146" s="44"/>
      <c r="H146" s="193"/>
      <c r="I146" s="193"/>
      <c r="J146" s="37"/>
      <c r="K146" s="19"/>
      <c r="L146" s="44"/>
      <c r="M146" s="44"/>
    </row>
    <row r="147" spans="1:13" s="58" customFormat="1" x14ac:dyDescent="0.2">
      <c r="A147" s="46"/>
      <c r="B147" s="17"/>
      <c r="C147" s="17"/>
      <c r="D147" s="42"/>
      <c r="E147" s="19"/>
      <c r="F147" s="139"/>
      <c r="G147" s="44"/>
      <c r="H147" s="193"/>
      <c r="I147" s="193"/>
      <c r="J147" s="37"/>
      <c r="K147" s="19"/>
      <c r="L147" s="44"/>
      <c r="M147" s="44"/>
    </row>
    <row r="148" spans="1:13" s="58" customFormat="1" ht="22.5" customHeight="1" x14ac:dyDescent="0.2">
      <c r="A148" s="36"/>
      <c r="B148" s="17"/>
      <c r="C148" s="17"/>
      <c r="D148" s="42"/>
      <c r="E148" s="19"/>
      <c r="F148" s="139"/>
      <c r="G148" s="44"/>
      <c r="H148" s="193"/>
      <c r="I148" s="193"/>
      <c r="J148" s="37"/>
      <c r="K148" s="19"/>
      <c r="L148" s="44"/>
      <c r="M148" s="44"/>
    </row>
    <row r="149" spans="1:13" s="58" customFormat="1" x14ac:dyDescent="0.2">
      <c r="A149" s="46"/>
      <c r="B149" s="17"/>
      <c r="C149" s="17"/>
      <c r="D149" s="42"/>
      <c r="E149" s="19"/>
      <c r="F149" s="139"/>
      <c r="G149" s="44"/>
      <c r="H149" s="193"/>
      <c r="I149" s="193"/>
      <c r="J149" s="37"/>
      <c r="K149" s="19"/>
      <c r="L149" s="44"/>
      <c r="M149" s="44"/>
    </row>
    <row r="150" spans="1:13" x14ac:dyDescent="0.2">
      <c r="A150" s="46"/>
      <c r="B150" s="17"/>
      <c r="C150" s="17"/>
      <c r="D150" s="42"/>
      <c r="E150" s="19"/>
      <c r="F150" s="139"/>
      <c r="G150" s="44"/>
      <c r="H150" s="193"/>
      <c r="I150" s="193"/>
      <c r="J150" s="37"/>
      <c r="K150" s="19"/>
      <c r="L150" s="44"/>
      <c r="M150" s="44"/>
    </row>
    <row r="151" spans="1:13" x14ac:dyDescent="0.2">
      <c r="A151" s="46"/>
      <c r="B151" s="17"/>
      <c r="C151" s="17"/>
      <c r="D151" s="42"/>
      <c r="E151" s="59"/>
      <c r="F151" s="139"/>
      <c r="G151" s="44"/>
      <c r="H151" s="193"/>
      <c r="I151" s="193"/>
      <c r="J151" s="37"/>
      <c r="K151" s="19"/>
      <c r="L151" s="44"/>
      <c r="M151" s="44"/>
    </row>
    <row r="152" spans="1:13" x14ac:dyDescent="0.2">
      <c r="A152" s="46"/>
      <c r="B152" s="17"/>
      <c r="C152" s="17"/>
      <c r="D152" s="42"/>
      <c r="E152" s="59"/>
      <c r="F152" s="139"/>
      <c r="G152" s="44"/>
      <c r="H152" s="193"/>
      <c r="I152" s="193"/>
      <c r="J152" s="37"/>
      <c r="K152" s="19"/>
      <c r="L152" s="44"/>
      <c r="M152" s="44"/>
    </row>
    <row r="153" spans="1:13" x14ac:dyDescent="0.2">
      <c r="A153" s="46"/>
      <c r="B153" s="17"/>
      <c r="C153" s="17"/>
      <c r="D153" s="60"/>
      <c r="E153" s="19"/>
      <c r="F153" s="142"/>
      <c r="G153" s="61"/>
      <c r="H153" s="197"/>
      <c r="I153" s="197"/>
      <c r="J153" s="37"/>
      <c r="K153" s="19"/>
      <c r="L153" s="44"/>
      <c r="M153" s="44"/>
    </row>
    <row r="154" spans="1:13" x14ac:dyDescent="0.2">
      <c r="A154" s="46"/>
      <c r="B154" s="17"/>
      <c r="C154" s="17"/>
      <c r="D154" s="60"/>
      <c r="E154" s="19"/>
      <c r="F154" s="142"/>
      <c r="G154" s="61"/>
      <c r="H154" s="197"/>
      <c r="I154" s="197"/>
      <c r="J154" s="37"/>
      <c r="K154" s="19"/>
      <c r="L154" s="44"/>
      <c r="M154" s="44"/>
    </row>
    <row r="155" spans="1:13" ht="3.95" customHeight="1" x14ac:dyDescent="0.2">
      <c r="A155" s="46"/>
      <c r="B155" s="17"/>
      <c r="C155" s="17"/>
      <c r="D155" s="60"/>
      <c r="E155" s="19"/>
      <c r="F155" s="142"/>
      <c r="G155" s="61"/>
      <c r="H155" s="197"/>
      <c r="I155" s="197"/>
      <c r="J155" s="37"/>
      <c r="K155" s="19"/>
      <c r="L155" s="44"/>
      <c r="M155" s="44"/>
    </row>
    <row r="156" spans="1:13" x14ac:dyDescent="0.2">
      <c r="A156" s="46"/>
      <c r="B156" s="17"/>
      <c r="C156" s="17"/>
      <c r="D156" s="42"/>
      <c r="E156" s="19"/>
      <c r="F156" s="139"/>
      <c r="G156" s="44"/>
      <c r="H156" s="193"/>
      <c r="I156" s="193"/>
      <c r="J156" s="37"/>
      <c r="K156" s="43"/>
      <c r="L156" s="44"/>
      <c r="M156" s="44"/>
    </row>
    <row r="157" spans="1:13" x14ac:dyDescent="0.2">
      <c r="A157" s="46"/>
      <c r="B157" s="17"/>
      <c r="C157" s="17"/>
      <c r="D157" s="42"/>
      <c r="E157" s="19"/>
      <c r="F157" s="139"/>
      <c r="G157" s="44"/>
      <c r="H157" s="193"/>
      <c r="I157" s="193"/>
      <c r="J157" s="37"/>
      <c r="K157" s="43"/>
      <c r="L157" s="44"/>
      <c r="M157" s="44"/>
    </row>
    <row r="158" spans="1:13" s="74" customFormat="1" ht="3.95" customHeight="1" x14ac:dyDescent="0.2">
      <c r="A158" s="75"/>
      <c r="B158" s="50"/>
      <c r="C158" s="50"/>
      <c r="D158" s="53"/>
      <c r="E158" s="53"/>
      <c r="F158" s="140"/>
      <c r="G158" s="49"/>
      <c r="H158" s="195"/>
      <c r="I158" s="195"/>
      <c r="J158" s="53"/>
      <c r="K158" s="53"/>
      <c r="L158" s="49"/>
      <c r="M158" s="49"/>
    </row>
    <row r="159" spans="1:13" x14ac:dyDescent="0.2">
      <c r="A159" s="76"/>
      <c r="B159" s="77"/>
      <c r="C159" s="17"/>
      <c r="D159" s="42"/>
      <c r="E159" s="43"/>
      <c r="F159" s="139"/>
      <c r="G159" s="44"/>
      <c r="H159" s="193"/>
      <c r="I159" s="193"/>
      <c r="J159" s="42"/>
      <c r="K159" s="43"/>
      <c r="L159" s="44"/>
      <c r="M159" s="44"/>
    </row>
    <row r="160" spans="1:13" x14ac:dyDescent="0.2">
      <c r="A160" s="46"/>
      <c r="B160" s="17"/>
      <c r="C160" s="17"/>
      <c r="D160" s="42"/>
      <c r="E160" s="19"/>
      <c r="F160" s="139"/>
      <c r="G160" s="44"/>
      <c r="H160" s="193"/>
      <c r="I160" s="193"/>
      <c r="J160" s="42"/>
      <c r="K160" s="19"/>
      <c r="L160" s="44"/>
      <c r="M160" s="44"/>
    </row>
    <row r="161" spans="1:13" x14ac:dyDescent="0.2">
      <c r="A161" s="46"/>
      <c r="B161" s="17"/>
      <c r="C161" s="17"/>
      <c r="D161" s="42"/>
      <c r="E161" s="78"/>
      <c r="F161" s="139"/>
      <c r="G161" s="40"/>
      <c r="H161" s="191"/>
      <c r="I161" s="191"/>
      <c r="J161" s="42"/>
      <c r="K161" s="78"/>
      <c r="L161" s="44"/>
      <c r="M161" s="40"/>
    </row>
    <row r="162" spans="1:13" x14ac:dyDescent="0.2">
      <c r="A162" s="46"/>
      <c r="B162" s="17"/>
      <c r="C162" s="17"/>
      <c r="D162" s="42"/>
      <c r="E162" s="43"/>
      <c r="F162" s="139"/>
      <c r="G162" s="44"/>
      <c r="H162" s="193"/>
      <c r="I162" s="193"/>
      <c r="J162" s="42"/>
      <c r="K162" s="43"/>
      <c r="L162" s="44"/>
      <c r="M162" s="44"/>
    </row>
    <row r="163" spans="1:13" x14ac:dyDescent="0.2">
      <c r="A163" s="76"/>
      <c r="B163" s="14"/>
      <c r="C163" s="17"/>
      <c r="D163" s="42"/>
      <c r="E163" s="43"/>
      <c r="F163" s="139"/>
      <c r="G163" s="44"/>
      <c r="H163" s="193"/>
      <c r="I163" s="193"/>
      <c r="J163" s="42"/>
      <c r="K163" s="43"/>
      <c r="L163" s="44"/>
      <c r="M163" s="44"/>
    </row>
    <row r="164" spans="1:13" x14ac:dyDescent="0.2">
      <c r="A164" s="76"/>
      <c r="B164" s="14"/>
      <c r="C164" s="17"/>
      <c r="D164" s="42"/>
      <c r="E164" s="43"/>
      <c r="F164" s="139"/>
      <c r="G164" s="44"/>
      <c r="H164" s="193"/>
      <c r="I164" s="193"/>
      <c r="J164" s="42"/>
      <c r="K164" s="43"/>
      <c r="L164" s="44"/>
      <c r="M164" s="44"/>
    </row>
    <row r="165" spans="1:13" x14ac:dyDescent="0.2">
      <c r="A165" s="76"/>
      <c r="B165" s="14"/>
      <c r="C165" s="17"/>
      <c r="D165" s="42"/>
      <c r="E165" s="43"/>
      <c r="F165" s="139"/>
      <c r="G165" s="44"/>
      <c r="H165" s="193"/>
      <c r="I165" s="193"/>
      <c r="J165" s="42"/>
      <c r="K165" s="43"/>
      <c r="L165" s="44"/>
      <c r="M165" s="44"/>
    </row>
    <row r="166" spans="1:13" x14ac:dyDescent="0.2">
      <c r="A166" s="76"/>
      <c r="B166" s="14"/>
      <c r="C166" s="17"/>
      <c r="D166" s="42"/>
      <c r="E166" s="43"/>
      <c r="F166" s="139"/>
      <c r="G166" s="44"/>
      <c r="H166" s="193"/>
      <c r="I166" s="193"/>
      <c r="J166" s="42"/>
      <c r="K166" s="43"/>
      <c r="L166" s="44"/>
      <c r="M166" s="44"/>
    </row>
    <row r="167" spans="1:13" x14ac:dyDescent="0.2">
      <c r="A167" s="79"/>
      <c r="B167" s="80"/>
      <c r="C167" s="23"/>
      <c r="D167" s="64"/>
      <c r="E167" s="67"/>
      <c r="F167" s="143"/>
      <c r="G167" s="68"/>
      <c r="H167" s="198"/>
      <c r="I167" s="198"/>
      <c r="J167" s="64"/>
      <c r="K167" s="67"/>
      <c r="L167" s="68"/>
      <c r="M167" s="68"/>
    </row>
    <row r="168" spans="1:13" x14ac:dyDescent="0.2">
      <c r="A168" s="81"/>
      <c r="B168" s="82"/>
      <c r="C168" s="82"/>
      <c r="D168" s="83"/>
      <c r="E168" s="84"/>
      <c r="F168" s="145"/>
      <c r="G168" s="85"/>
      <c r="H168" s="200"/>
      <c r="I168" s="200"/>
      <c r="J168" s="83"/>
      <c r="K168" s="84"/>
      <c r="L168" s="85"/>
      <c r="M168" s="85"/>
    </row>
    <row r="169" spans="1:13" x14ac:dyDescent="0.2">
      <c r="A169" s="81"/>
      <c r="B169" s="82"/>
      <c r="C169" s="82"/>
      <c r="D169" s="83"/>
      <c r="E169" s="84"/>
      <c r="F169" s="145"/>
      <c r="G169" s="85"/>
      <c r="H169" s="200"/>
      <c r="I169" s="200"/>
      <c r="J169" s="83"/>
      <c r="K169" s="84"/>
      <c r="L169" s="85"/>
      <c r="M169" s="85"/>
    </row>
    <row r="170" spans="1:13" x14ac:dyDescent="0.2">
      <c r="A170" s="81"/>
      <c r="B170" s="82"/>
      <c r="C170" s="82"/>
      <c r="D170" s="83"/>
      <c r="E170" s="84"/>
      <c r="F170" s="145"/>
      <c r="G170" s="85"/>
      <c r="H170" s="200"/>
      <c r="I170" s="200"/>
      <c r="J170" s="83"/>
      <c r="K170" s="84"/>
      <c r="L170" s="85"/>
      <c r="M170" s="85"/>
    </row>
    <row r="171" spans="1:13" x14ac:dyDescent="0.2">
      <c r="A171" s="81"/>
      <c r="B171" s="82"/>
      <c r="C171" s="82"/>
      <c r="D171" s="83"/>
      <c r="E171" s="84"/>
      <c r="F171" s="145"/>
      <c r="G171" s="85"/>
      <c r="H171" s="200"/>
      <c r="I171" s="200"/>
      <c r="J171" s="83"/>
      <c r="K171" s="84"/>
      <c r="L171" s="85"/>
      <c r="M171" s="85"/>
    </row>
    <row r="172" spans="1:13" x14ac:dyDescent="0.2">
      <c r="A172" s="81"/>
      <c r="B172" s="82"/>
      <c r="C172" s="82"/>
      <c r="D172" s="83"/>
      <c r="E172" s="84"/>
      <c r="F172" s="145"/>
      <c r="G172" s="85"/>
      <c r="H172" s="200"/>
      <c r="I172" s="200"/>
      <c r="J172" s="83"/>
      <c r="K172" s="84"/>
      <c r="L172" s="85"/>
      <c r="M172" s="85"/>
    </row>
    <row r="173" spans="1:13" x14ac:dyDescent="0.2">
      <c r="A173" s="81"/>
      <c r="B173" s="82"/>
      <c r="C173" s="82"/>
      <c r="D173" s="83"/>
      <c r="E173" s="84"/>
      <c r="F173" s="145"/>
      <c r="G173" s="85"/>
      <c r="H173" s="200"/>
      <c r="I173" s="200"/>
      <c r="J173" s="83"/>
      <c r="K173" s="84"/>
      <c r="L173" s="85"/>
      <c r="M173" s="85"/>
    </row>
    <row r="174" spans="1:13" x14ac:dyDescent="0.2">
      <c r="A174" s="81"/>
      <c r="B174" s="82"/>
      <c r="C174" s="82"/>
      <c r="D174" s="83"/>
      <c r="E174" s="84"/>
      <c r="F174" s="145"/>
      <c r="G174" s="85"/>
      <c r="H174" s="200"/>
      <c r="I174" s="200"/>
      <c r="J174" s="83"/>
      <c r="K174" s="84"/>
      <c r="L174" s="85"/>
      <c r="M174" s="85"/>
    </row>
    <row r="175" spans="1:13" x14ac:dyDescent="0.2">
      <c r="A175" s="81"/>
      <c r="B175" s="82"/>
      <c r="C175" s="82"/>
      <c r="D175" s="83"/>
      <c r="E175" s="84"/>
      <c r="F175" s="145"/>
      <c r="G175" s="85"/>
      <c r="H175" s="200"/>
      <c r="I175" s="200"/>
      <c r="J175" s="83"/>
      <c r="K175" s="84"/>
      <c r="L175" s="85"/>
      <c r="M175" s="85"/>
    </row>
    <row r="176" spans="1:13" x14ac:dyDescent="0.2">
      <c r="A176" s="81"/>
      <c r="B176" s="82"/>
      <c r="C176" s="82"/>
      <c r="D176" s="83"/>
      <c r="E176" s="84"/>
      <c r="F176" s="145"/>
      <c r="G176" s="85"/>
      <c r="H176" s="200"/>
      <c r="I176" s="200"/>
      <c r="J176" s="83"/>
      <c r="K176" s="84"/>
      <c r="L176" s="85"/>
      <c r="M176" s="85"/>
    </row>
    <row r="177" spans="1:13" x14ac:dyDescent="0.2">
      <c r="A177" s="81"/>
      <c r="B177" s="82"/>
      <c r="C177" s="82"/>
      <c r="D177" s="83"/>
      <c r="E177" s="84"/>
      <c r="F177" s="145"/>
      <c r="G177" s="85"/>
      <c r="H177" s="200"/>
      <c r="I177" s="200"/>
      <c r="J177" s="83"/>
      <c r="K177" s="84"/>
      <c r="L177" s="85"/>
      <c r="M177" s="85"/>
    </row>
    <row r="178" spans="1:13" x14ac:dyDescent="0.2">
      <c r="A178" s="81"/>
      <c r="B178" s="82"/>
      <c r="C178" s="82"/>
      <c r="D178" s="83"/>
      <c r="E178" s="84"/>
      <c r="F178" s="145"/>
      <c r="G178" s="85"/>
      <c r="H178" s="200"/>
      <c r="I178" s="200"/>
      <c r="J178" s="83"/>
      <c r="K178" s="84"/>
      <c r="L178" s="85"/>
      <c r="M178" s="85"/>
    </row>
    <row r="179" spans="1:13" x14ac:dyDescent="0.2">
      <c r="A179" s="81"/>
      <c r="B179" s="82"/>
      <c r="C179" s="82"/>
      <c r="D179" s="83"/>
      <c r="E179" s="84"/>
      <c r="F179" s="145"/>
      <c r="G179" s="85"/>
      <c r="H179" s="200"/>
      <c r="I179" s="200"/>
      <c r="J179" s="83"/>
      <c r="K179" s="84"/>
      <c r="L179" s="85"/>
      <c r="M179" s="85"/>
    </row>
    <row r="180" spans="1:13" x14ac:dyDescent="0.2">
      <c r="A180" s="81"/>
      <c r="B180" s="82"/>
      <c r="C180" s="82"/>
      <c r="D180" s="83"/>
      <c r="E180" s="84"/>
      <c r="F180" s="145"/>
      <c r="G180" s="85"/>
      <c r="H180" s="200"/>
      <c r="I180" s="200"/>
      <c r="J180" s="83"/>
      <c r="K180" s="84"/>
      <c r="L180" s="85"/>
      <c r="M180" s="86"/>
    </row>
    <row r="181" spans="1:13" x14ac:dyDescent="0.2">
      <c r="A181" s="81"/>
      <c r="B181" s="82"/>
      <c r="C181" s="82"/>
      <c r="D181" s="83"/>
      <c r="E181" s="84"/>
      <c r="F181" s="145"/>
      <c r="G181" s="85"/>
      <c r="H181" s="200"/>
      <c r="I181" s="200"/>
      <c r="J181" s="83"/>
      <c r="K181" s="84"/>
      <c r="L181" s="85"/>
      <c r="M181" s="86"/>
    </row>
    <row r="182" spans="1:13" x14ac:dyDescent="0.2">
      <c r="A182" s="81"/>
      <c r="B182" s="82"/>
      <c r="C182" s="82"/>
      <c r="D182" s="83"/>
      <c r="E182" s="84"/>
      <c r="F182" s="145"/>
      <c r="G182" s="85"/>
      <c r="H182" s="200"/>
      <c r="I182" s="200"/>
      <c r="J182" s="83"/>
      <c r="K182" s="84"/>
      <c r="L182" s="85"/>
      <c r="M182" s="86"/>
    </row>
    <row r="183" spans="1:13" x14ac:dyDescent="0.2">
      <c r="A183" s="81"/>
      <c r="B183" s="82"/>
      <c r="C183" s="82"/>
      <c r="D183" s="83"/>
      <c r="E183" s="84"/>
      <c r="F183" s="145"/>
      <c r="G183" s="85"/>
      <c r="H183" s="200"/>
      <c r="I183" s="200"/>
      <c r="J183" s="83"/>
      <c r="K183" s="84"/>
      <c r="L183" s="85"/>
      <c r="M183" s="86"/>
    </row>
    <row r="184" spans="1:13" x14ac:dyDescent="0.2">
      <c r="A184" s="81"/>
      <c r="B184" s="82"/>
      <c r="C184" s="82"/>
      <c r="D184" s="83"/>
      <c r="E184" s="84"/>
      <c r="F184" s="145"/>
      <c r="G184" s="85"/>
      <c r="H184" s="200"/>
      <c r="I184" s="200"/>
      <c r="J184" s="83"/>
      <c r="K184" s="84"/>
      <c r="L184" s="85"/>
      <c r="M184" s="86"/>
    </row>
    <row r="185" spans="1:13" x14ac:dyDescent="0.2">
      <c r="A185" s="81"/>
      <c r="B185" s="82"/>
      <c r="C185" s="82"/>
      <c r="D185" s="83"/>
      <c r="E185" s="84"/>
      <c r="F185" s="145"/>
      <c r="G185" s="85"/>
      <c r="H185" s="200"/>
      <c r="I185" s="200"/>
      <c r="J185" s="83"/>
      <c r="K185" s="84"/>
      <c r="L185" s="85"/>
      <c r="M185" s="86"/>
    </row>
    <row r="186" spans="1:13" x14ac:dyDescent="0.2">
      <c r="A186" s="81"/>
      <c r="B186" s="82"/>
      <c r="C186" s="82"/>
      <c r="D186" s="83"/>
      <c r="E186" s="84"/>
      <c r="F186" s="145"/>
      <c r="G186" s="85"/>
      <c r="H186" s="200"/>
      <c r="I186" s="200"/>
      <c r="J186" s="83"/>
      <c r="K186" s="84"/>
      <c r="L186" s="85"/>
      <c r="M186" s="86"/>
    </row>
    <row r="187" spans="1:13" x14ac:dyDescent="0.2">
      <c r="A187" s="81"/>
      <c r="B187" s="82"/>
      <c r="C187" s="82"/>
      <c r="D187" s="83"/>
      <c r="E187" s="84"/>
      <c r="F187" s="145"/>
      <c r="G187" s="85"/>
      <c r="H187" s="200"/>
      <c r="I187" s="200"/>
      <c r="J187" s="83"/>
      <c r="K187" s="84"/>
      <c r="L187" s="85"/>
      <c r="M187" s="86"/>
    </row>
    <row r="188" spans="1:13" x14ac:dyDescent="0.2">
      <c r="A188" s="81"/>
      <c r="B188" s="82"/>
      <c r="C188" s="82"/>
      <c r="D188" s="83"/>
      <c r="E188" s="84"/>
      <c r="F188" s="145"/>
      <c r="G188" s="85"/>
      <c r="H188" s="200"/>
      <c r="I188" s="200"/>
      <c r="J188" s="83"/>
      <c r="K188" s="84"/>
      <c r="L188" s="85"/>
      <c r="M188" s="86"/>
    </row>
    <row r="189" spans="1:13" x14ac:dyDescent="0.2">
      <c r="A189" s="81"/>
      <c r="B189" s="82"/>
      <c r="C189" s="82"/>
      <c r="D189" s="83"/>
      <c r="E189" s="84"/>
      <c r="F189" s="145"/>
      <c r="G189" s="85"/>
      <c r="H189" s="200"/>
      <c r="I189" s="200"/>
      <c r="J189" s="83"/>
      <c r="K189" s="84"/>
      <c r="L189" s="85"/>
      <c r="M189" s="86"/>
    </row>
    <row r="190" spans="1:13" x14ac:dyDescent="0.2">
      <c r="A190" s="81"/>
      <c r="B190" s="82"/>
      <c r="C190" s="82"/>
      <c r="D190" s="83"/>
      <c r="E190" s="84"/>
      <c r="F190" s="145"/>
      <c r="G190" s="85"/>
      <c r="H190" s="200"/>
      <c r="I190" s="200"/>
      <c r="J190" s="83"/>
      <c r="K190" s="84"/>
      <c r="L190" s="85"/>
      <c r="M190" s="86"/>
    </row>
    <row r="191" spans="1:13" x14ac:dyDescent="0.2">
      <c r="A191" s="81"/>
      <c r="B191" s="82"/>
      <c r="C191" s="82"/>
      <c r="D191" s="83"/>
      <c r="E191" s="84"/>
      <c r="F191" s="145"/>
      <c r="G191" s="85"/>
      <c r="H191" s="200"/>
      <c r="I191" s="200"/>
      <c r="J191" s="83"/>
      <c r="K191" s="84"/>
      <c r="L191" s="85"/>
      <c r="M191" s="86"/>
    </row>
    <row r="192" spans="1:13" x14ac:dyDescent="0.2">
      <c r="A192" s="81"/>
      <c r="B192" s="82"/>
      <c r="C192" s="82"/>
      <c r="D192" s="83"/>
      <c r="E192" s="84"/>
      <c r="F192" s="145"/>
      <c r="G192" s="85"/>
      <c r="H192" s="200"/>
      <c r="I192" s="200"/>
      <c r="J192" s="83"/>
      <c r="K192" s="84"/>
      <c r="L192" s="85"/>
      <c r="M192" s="86"/>
    </row>
    <row r="193" spans="1:13" x14ac:dyDescent="0.2">
      <c r="A193" s="81"/>
      <c r="B193" s="82"/>
      <c r="C193" s="82"/>
      <c r="D193" s="83"/>
      <c r="E193" s="84"/>
      <c r="F193" s="145"/>
      <c r="G193" s="85"/>
      <c r="H193" s="200"/>
      <c r="I193" s="200"/>
      <c r="J193" s="83"/>
      <c r="K193" s="84"/>
      <c r="L193" s="85"/>
      <c r="M193" s="86"/>
    </row>
    <row r="194" spans="1:13" x14ac:dyDescent="0.2">
      <c r="A194" s="81"/>
      <c r="B194" s="82"/>
      <c r="C194" s="82"/>
      <c r="D194" s="83"/>
      <c r="E194" s="84"/>
      <c r="F194" s="145"/>
      <c r="G194" s="85"/>
      <c r="H194" s="200"/>
      <c r="I194" s="200"/>
      <c r="J194" s="83"/>
      <c r="K194" s="84"/>
      <c r="L194" s="85"/>
      <c r="M194" s="86"/>
    </row>
    <row r="195" spans="1:13" x14ac:dyDescent="0.2">
      <c r="A195" s="81"/>
      <c r="B195" s="82"/>
      <c r="C195" s="82"/>
      <c r="D195" s="83"/>
      <c r="E195" s="84"/>
      <c r="F195" s="145"/>
      <c r="G195" s="85"/>
      <c r="H195" s="200"/>
      <c r="I195" s="200"/>
      <c r="J195" s="83"/>
      <c r="K195" s="84"/>
      <c r="L195" s="85"/>
      <c r="M195" s="86"/>
    </row>
    <row r="196" spans="1:13" x14ac:dyDescent="0.2">
      <c r="A196" s="81"/>
      <c r="B196" s="82"/>
      <c r="C196" s="82"/>
      <c r="D196" s="83"/>
      <c r="E196" s="84"/>
      <c r="F196" s="145"/>
      <c r="G196" s="85"/>
      <c r="H196" s="200"/>
      <c r="I196" s="200"/>
      <c r="J196" s="83"/>
      <c r="K196" s="84"/>
      <c r="L196" s="85"/>
      <c r="M196" s="86"/>
    </row>
    <row r="197" spans="1:13" x14ac:dyDescent="0.2">
      <c r="A197" s="81"/>
      <c r="B197" s="82"/>
      <c r="C197" s="82"/>
      <c r="D197" s="83"/>
      <c r="E197" s="84"/>
      <c r="F197" s="145"/>
      <c r="G197" s="85"/>
      <c r="H197" s="200"/>
      <c r="I197" s="200"/>
      <c r="J197" s="83"/>
      <c r="K197" s="84"/>
      <c r="L197" s="85"/>
      <c r="M197" s="86"/>
    </row>
    <row r="198" spans="1:13" x14ac:dyDescent="0.2">
      <c r="A198" s="81"/>
      <c r="B198" s="82"/>
      <c r="C198" s="82"/>
      <c r="D198" s="83"/>
      <c r="E198" s="84"/>
      <c r="F198" s="145"/>
      <c r="G198" s="85"/>
      <c r="H198" s="200"/>
      <c r="I198" s="200"/>
      <c r="J198" s="83"/>
      <c r="K198" s="84"/>
      <c r="L198" s="85"/>
      <c r="M198" s="86"/>
    </row>
    <row r="199" spans="1:13" x14ac:dyDescent="0.2">
      <c r="A199" s="81"/>
      <c r="B199" s="82"/>
      <c r="C199" s="82"/>
      <c r="D199" s="83"/>
      <c r="E199" s="84"/>
      <c r="F199" s="145"/>
      <c r="G199" s="85"/>
      <c r="H199" s="200"/>
      <c r="I199" s="200"/>
      <c r="J199" s="83"/>
      <c r="K199" s="84"/>
      <c r="L199" s="85"/>
      <c r="M199" s="86"/>
    </row>
    <row r="200" spans="1:13" x14ac:dyDescent="0.2">
      <c r="A200" s="81"/>
      <c r="B200" s="82"/>
      <c r="C200" s="82"/>
      <c r="D200" s="83"/>
      <c r="E200" s="84"/>
      <c r="F200" s="145"/>
      <c r="G200" s="85"/>
      <c r="H200" s="200"/>
      <c r="I200" s="200"/>
      <c r="J200" s="83"/>
      <c r="K200" s="84"/>
      <c r="L200" s="85"/>
      <c r="M200" s="86"/>
    </row>
    <row r="201" spans="1:13" x14ac:dyDescent="0.2">
      <c r="A201" s="81"/>
      <c r="B201" s="82"/>
      <c r="C201" s="82"/>
      <c r="D201" s="83"/>
      <c r="E201" s="84"/>
      <c r="F201" s="145"/>
      <c r="G201" s="85"/>
      <c r="H201" s="200"/>
      <c r="I201" s="200"/>
      <c r="J201" s="83"/>
      <c r="K201" s="84"/>
      <c r="L201" s="85"/>
      <c r="M201" s="86"/>
    </row>
    <row r="202" spans="1:13" x14ac:dyDescent="0.2">
      <c r="A202" s="81"/>
      <c r="B202" s="82"/>
      <c r="C202" s="82"/>
      <c r="D202" s="83"/>
      <c r="E202" s="84"/>
      <c r="F202" s="145"/>
      <c r="G202" s="85"/>
      <c r="H202" s="200"/>
      <c r="I202" s="200"/>
      <c r="J202" s="83"/>
      <c r="K202" s="84"/>
      <c r="L202" s="85"/>
      <c r="M202" s="86"/>
    </row>
    <row r="203" spans="1:13" x14ac:dyDescent="0.2">
      <c r="A203" s="81"/>
      <c r="B203" s="82"/>
      <c r="C203" s="82"/>
      <c r="D203" s="83"/>
      <c r="E203" s="84"/>
      <c r="F203" s="145"/>
      <c r="G203" s="85"/>
      <c r="H203" s="200"/>
      <c r="I203" s="200"/>
      <c r="J203" s="83"/>
      <c r="K203" s="84"/>
      <c r="L203" s="85"/>
      <c r="M203" s="86"/>
    </row>
    <row r="204" spans="1:13" x14ac:dyDescent="0.2">
      <c r="A204" s="81"/>
      <c r="B204" s="82"/>
      <c r="C204" s="82"/>
      <c r="D204" s="83"/>
      <c r="E204" s="84"/>
      <c r="F204" s="145"/>
      <c r="G204" s="85"/>
      <c r="H204" s="200"/>
      <c r="I204" s="200"/>
      <c r="J204" s="83"/>
      <c r="K204" s="84"/>
      <c r="L204" s="85"/>
      <c r="M204" s="86"/>
    </row>
    <row r="205" spans="1:13" x14ac:dyDescent="0.2">
      <c r="A205" s="81"/>
      <c r="B205" s="82"/>
      <c r="C205" s="82"/>
      <c r="D205" s="83"/>
      <c r="E205" s="84"/>
      <c r="F205" s="145"/>
      <c r="G205" s="85"/>
      <c r="H205" s="200"/>
      <c r="I205" s="200"/>
      <c r="J205" s="83"/>
      <c r="K205" s="84"/>
      <c r="L205" s="85"/>
      <c r="M205" s="86"/>
    </row>
    <row r="206" spans="1:13" x14ac:dyDescent="0.2">
      <c r="A206" s="81"/>
      <c r="B206" s="82"/>
      <c r="C206" s="82"/>
      <c r="D206" s="83"/>
      <c r="E206" s="84"/>
      <c r="F206" s="145"/>
      <c r="G206" s="85"/>
      <c r="H206" s="200"/>
      <c r="I206" s="200"/>
      <c r="J206" s="83"/>
      <c r="K206" s="84"/>
      <c r="L206" s="85"/>
      <c r="M206" s="86"/>
    </row>
    <row r="207" spans="1:13" x14ac:dyDescent="0.2">
      <c r="A207" s="81"/>
      <c r="B207" s="82"/>
      <c r="C207" s="82"/>
      <c r="D207" s="83"/>
      <c r="E207" s="84"/>
      <c r="F207" s="145"/>
      <c r="G207" s="85"/>
      <c r="H207" s="200"/>
      <c r="I207" s="200"/>
      <c r="J207" s="83"/>
      <c r="K207" s="84"/>
      <c r="L207" s="85"/>
      <c r="M207" s="86"/>
    </row>
    <row r="208" spans="1:13" x14ac:dyDescent="0.2">
      <c r="A208" s="81"/>
      <c r="B208" s="82"/>
      <c r="C208" s="82"/>
      <c r="D208" s="83"/>
      <c r="E208" s="84"/>
      <c r="F208" s="145"/>
      <c r="G208" s="85"/>
      <c r="H208" s="200"/>
      <c r="I208" s="200"/>
      <c r="J208" s="83"/>
      <c r="K208" s="84"/>
      <c r="L208" s="85"/>
      <c r="M208" s="86"/>
    </row>
    <row r="209" spans="1:13" x14ac:dyDescent="0.2">
      <c r="A209" s="81"/>
      <c r="B209" s="82"/>
      <c r="C209" s="82"/>
      <c r="D209" s="83"/>
      <c r="E209" s="84"/>
      <c r="F209" s="145"/>
      <c r="G209" s="85"/>
      <c r="H209" s="200"/>
      <c r="I209" s="200"/>
      <c r="J209" s="83"/>
      <c r="K209" s="84"/>
      <c r="L209" s="85"/>
      <c r="M209" s="86"/>
    </row>
    <row r="210" spans="1:13" x14ac:dyDescent="0.2">
      <c r="A210" s="81"/>
      <c r="B210" s="82"/>
      <c r="C210" s="82"/>
      <c r="D210" s="83"/>
      <c r="E210" s="84"/>
      <c r="F210" s="145"/>
      <c r="G210" s="85"/>
      <c r="H210" s="200"/>
      <c r="I210" s="200"/>
      <c r="J210" s="83"/>
      <c r="K210" s="84"/>
      <c r="L210" s="85"/>
      <c r="M210" s="86"/>
    </row>
    <row r="211" spans="1:13" x14ac:dyDescent="0.2">
      <c r="A211" s="81"/>
      <c r="B211" s="82"/>
      <c r="C211" s="82"/>
      <c r="D211" s="83"/>
      <c r="E211" s="84"/>
      <c r="F211" s="145"/>
      <c r="G211" s="85"/>
      <c r="H211" s="200"/>
      <c r="I211" s="200"/>
      <c r="J211" s="83"/>
      <c r="K211" s="84"/>
      <c r="L211" s="85"/>
      <c r="M211" s="86"/>
    </row>
    <row r="212" spans="1:13" x14ac:dyDescent="0.2">
      <c r="A212" s="81"/>
      <c r="B212" s="82"/>
      <c r="C212" s="82"/>
      <c r="D212" s="83"/>
      <c r="E212" s="84"/>
      <c r="F212" s="145"/>
      <c r="G212" s="85"/>
      <c r="H212" s="200"/>
      <c r="I212" s="200"/>
      <c r="J212" s="83"/>
      <c r="K212" s="84"/>
      <c r="L212" s="85"/>
      <c r="M212" s="86"/>
    </row>
    <row r="213" spans="1:13" x14ac:dyDescent="0.2">
      <c r="A213" s="81"/>
      <c r="B213" s="82"/>
      <c r="C213" s="82"/>
      <c r="D213" s="83"/>
      <c r="E213" s="84"/>
      <c r="F213" s="145"/>
      <c r="G213" s="85"/>
      <c r="H213" s="200"/>
      <c r="I213" s="200"/>
      <c r="J213" s="83"/>
      <c r="K213" s="84"/>
      <c r="L213" s="85"/>
      <c r="M213" s="86"/>
    </row>
    <row r="214" spans="1:13" x14ac:dyDescent="0.2">
      <c r="A214" s="81"/>
      <c r="B214" s="82"/>
      <c r="C214" s="82"/>
      <c r="D214" s="83"/>
      <c r="E214" s="84"/>
      <c r="F214" s="145"/>
      <c r="G214" s="85"/>
      <c r="H214" s="200"/>
      <c r="I214" s="200"/>
      <c r="J214" s="83"/>
      <c r="K214" s="84"/>
      <c r="L214" s="85"/>
      <c r="M214" s="86"/>
    </row>
    <row r="215" spans="1:13" x14ac:dyDescent="0.2">
      <c r="A215" s="81"/>
      <c r="B215" s="82"/>
      <c r="C215" s="82"/>
      <c r="D215" s="83"/>
      <c r="E215" s="84"/>
      <c r="F215" s="145"/>
      <c r="G215" s="85"/>
      <c r="H215" s="200"/>
      <c r="I215" s="200"/>
      <c r="J215" s="83"/>
      <c r="K215" s="84"/>
      <c r="L215" s="85"/>
      <c r="M215" s="86"/>
    </row>
    <row r="216" spans="1:13" x14ac:dyDescent="0.2">
      <c r="A216" s="81"/>
      <c r="B216" s="82"/>
      <c r="C216" s="82"/>
      <c r="D216" s="83"/>
      <c r="E216" s="84"/>
      <c r="F216" s="145"/>
      <c r="G216" s="85"/>
      <c r="H216" s="200"/>
      <c r="I216" s="200"/>
      <c r="J216" s="83"/>
      <c r="K216" s="84"/>
      <c r="L216" s="85"/>
      <c r="M216" s="86"/>
    </row>
    <row r="217" spans="1:13" x14ac:dyDescent="0.2">
      <c r="A217" s="81"/>
      <c r="B217" s="82"/>
      <c r="C217" s="82"/>
      <c r="D217" s="83"/>
      <c r="E217" s="84"/>
      <c r="F217" s="145"/>
      <c r="G217" s="85"/>
      <c r="H217" s="200"/>
      <c r="I217" s="200"/>
      <c r="J217" s="83"/>
      <c r="K217" s="84"/>
      <c r="L217" s="85"/>
      <c r="M217" s="86"/>
    </row>
    <row r="218" spans="1:13" x14ac:dyDescent="0.2">
      <c r="A218" s="81"/>
      <c r="B218" s="82"/>
      <c r="C218" s="82"/>
      <c r="D218" s="83"/>
      <c r="E218" s="84"/>
      <c r="F218" s="145"/>
      <c r="G218" s="85"/>
      <c r="H218" s="200"/>
      <c r="I218" s="200"/>
      <c r="J218" s="83"/>
      <c r="K218" s="84"/>
      <c r="L218" s="85"/>
      <c r="M218" s="86"/>
    </row>
    <row r="219" spans="1:13" x14ac:dyDescent="0.2">
      <c r="A219" s="81"/>
      <c r="B219" s="82"/>
      <c r="C219" s="82"/>
      <c r="D219" s="83"/>
      <c r="E219" s="84"/>
      <c r="F219" s="145"/>
      <c r="G219" s="85"/>
      <c r="H219" s="200"/>
      <c r="I219" s="200"/>
      <c r="J219" s="83"/>
      <c r="K219" s="84"/>
      <c r="L219" s="85"/>
      <c r="M219" s="86"/>
    </row>
    <row r="220" spans="1:13" x14ac:dyDescent="0.2">
      <c r="A220" s="81"/>
      <c r="B220" s="82"/>
      <c r="C220" s="82"/>
      <c r="D220" s="83"/>
      <c r="E220" s="84"/>
      <c r="F220" s="145"/>
      <c r="G220" s="85"/>
      <c r="H220" s="200"/>
      <c r="I220" s="200"/>
      <c r="J220" s="83"/>
      <c r="K220" s="84"/>
      <c r="L220" s="85"/>
      <c r="M220" s="86"/>
    </row>
    <row r="221" spans="1:13" x14ac:dyDescent="0.2">
      <c r="A221" s="81"/>
      <c r="B221" s="82"/>
      <c r="C221" s="82"/>
      <c r="D221" s="83"/>
      <c r="E221" s="84"/>
      <c r="F221" s="145"/>
      <c r="G221" s="85"/>
      <c r="H221" s="200"/>
      <c r="I221" s="200"/>
      <c r="J221" s="83"/>
      <c r="K221" s="84"/>
      <c r="L221" s="85"/>
      <c r="M221" s="86"/>
    </row>
    <row r="222" spans="1:13" x14ac:dyDescent="0.2">
      <c r="A222" s="81"/>
      <c r="B222" s="82"/>
      <c r="C222" s="82"/>
      <c r="D222" s="83"/>
      <c r="E222" s="84"/>
      <c r="F222" s="145"/>
      <c r="G222" s="85"/>
      <c r="H222" s="200"/>
      <c r="I222" s="200"/>
      <c r="J222" s="83"/>
      <c r="K222" s="84"/>
      <c r="L222" s="85"/>
      <c r="M222" s="86"/>
    </row>
    <row r="223" spans="1:13" x14ac:dyDescent="0.2">
      <c r="A223" s="81"/>
      <c r="B223" s="82"/>
      <c r="C223" s="82"/>
      <c r="D223" s="83"/>
      <c r="E223" s="84"/>
      <c r="F223" s="145"/>
      <c r="G223" s="85"/>
      <c r="H223" s="200"/>
      <c r="I223" s="200"/>
      <c r="J223" s="83"/>
      <c r="K223" s="84"/>
      <c r="L223" s="85"/>
      <c r="M223" s="86"/>
    </row>
    <row r="224" spans="1:13" x14ac:dyDescent="0.2">
      <c r="A224" s="81"/>
      <c r="B224" s="82"/>
      <c r="C224" s="82"/>
      <c r="D224" s="83"/>
      <c r="E224" s="84"/>
      <c r="F224" s="145"/>
      <c r="G224" s="85"/>
      <c r="H224" s="200"/>
      <c r="I224" s="200"/>
      <c r="J224" s="83"/>
      <c r="K224" s="84"/>
      <c r="L224" s="85"/>
      <c r="M224" s="86"/>
    </row>
    <row r="225" spans="1:13" x14ac:dyDescent="0.2">
      <c r="A225" s="81"/>
      <c r="B225" s="82"/>
      <c r="C225" s="82"/>
      <c r="D225" s="83"/>
      <c r="E225" s="84"/>
      <c r="F225" s="145"/>
      <c r="G225" s="85"/>
      <c r="H225" s="200"/>
      <c r="I225" s="200"/>
      <c r="J225" s="83"/>
      <c r="K225" s="84"/>
      <c r="L225" s="85"/>
      <c r="M225" s="86"/>
    </row>
    <row r="226" spans="1:13" x14ac:dyDescent="0.2">
      <c r="A226" s="81"/>
      <c r="B226" s="82"/>
      <c r="C226" s="82"/>
      <c r="D226" s="83"/>
      <c r="E226" s="84"/>
      <c r="F226" s="145"/>
      <c r="G226" s="85"/>
      <c r="H226" s="200"/>
      <c r="I226" s="200"/>
      <c r="J226" s="83"/>
      <c r="K226" s="84"/>
      <c r="L226" s="85"/>
      <c r="M226" s="86"/>
    </row>
    <row r="227" spans="1:13" x14ac:dyDescent="0.2">
      <c r="A227" s="81"/>
      <c r="B227" s="82"/>
      <c r="C227" s="82"/>
      <c r="D227" s="83"/>
      <c r="E227" s="84"/>
      <c r="F227" s="145"/>
      <c r="G227" s="85"/>
      <c r="H227" s="200"/>
      <c r="I227" s="200"/>
      <c r="J227" s="83"/>
      <c r="K227" s="84"/>
      <c r="L227" s="85"/>
      <c r="M227" s="86"/>
    </row>
    <row r="228" spans="1:13" x14ac:dyDescent="0.2">
      <c r="A228" s="81"/>
      <c r="B228" s="82"/>
      <c r="C228" s="82"/>
      <c r="D228" s="83"/>
      <c r="E228" s="84"/>
      <c r="F228" s="145"/>
      <c r="G228" s="85"/>
      <c r="H228" s="200"/>
      <c r="I228" s="200"/>
      <c r="J228" s="83"/>
      <c r="K228" s="84"/>
      <c r="L228" s="85"/>
      <c r="M228" s="86"/>
    </row>
    <row r="229" spans="1:13" x14ac:dyDescent="0.2">
      <c r="A229" s="81"/>
      <c r="B229" s="82"/>
      <c r="C229" s="82"/>
      <c r="D229" s="83"/>
      <c r="E229" s="84"/>
      <c r="F229" s="145"/>
      <c r="G229" s="85"/>
      <c r="H229" s="200"/>
      <c r="I229" s="200"/>
      <c r="J229" s="83"/>
      <c r="K229" s="84"/>
      <c r="L229" s="85"/>
      <c r="M229" s="86"/>
    </row>
    <row r="230" spans="1:13" x14ac:dyDescent="0.2">
      <c r="A230" s="81"/>
      <c r="B230" s="82"/>
      <c r="C230" s="82"/>
      <c r="D230" s="83"/>
      <c r="E230" s="84"/>
      <c r="F230" s="145"/>
      <c r="G230" s="85"/>
      <c r="H230" s="200"/>
      <c r="I230" s="200"/>
      <c r="J230" s="83"/>
      <c r="K230" s="84"/>
      <c r="L230" s="85"/>
      <c r="M230" s="86"/>
    </row>
    <row r="231" spans="1:13" x14ac:dyDescent="0.2">
      <c r="A231" s="81"/>
      <c r="B231" s="82"/>
      <c r="C231" s="82"/>
      <c r="D231" s="83"/>
      <c r="E231" s="84"/>
      <c r="F231" s="145"/>
      <c r="G231" s="85"/>
      <c r="H231" s="200"/>
      <c r="I231" s="200"/>
      <c r="J231" s="83"/>
      <c r="K231" s="84"/>
      <c r="L231" s="85"/>
      <c r="M231" s="86"/>
    </row>
    <row r="232" spans="1:13" x14ac:dyDescent="0.2">
      <c r="A232" s="81"/>
      <c r="B232" s="82"/>
      <c r="C232" s="82"/>
      <c r="D232" s="83"/>
      <c r="E232" s="84"/>
      <c r="F232" s="145"/>
      <c r="G232" s="85"/>
      <c r="H232" s="200"/>
      <c r="I232" s="200"/>
      <c r="J232" s="83"/>
      <c r="K232" s="84"/>
      <c r="L232" s="85"/>
      <c r="M232" s="86"/>
    </row>
    <row r="233" spans="1:13" x14ac:dyDescent="0.2">
      <c r="A233" s="81"/>
      <c r="B233" s="82"/>
      <c r="C233" s="82"/>
      <c r="D233" s="83"/>
      <c r="E233" s="84"/>
      <c r="F233" s="145"/>
      <c r="G233" s="85"/>
      <c r="H233" s="200"/>
      <c r="I233" s="200"/>
      <c r="J233" s="83"/>
      <c r="K233" s="84"/>
      <c r="L233" s="85"/>
      <c r="M233" s="86"/>
    </row>
    <row r="234" spans="1:13" x14ac:dyDescent="0.2">
      <c r="A234" s="81"/>
      <c r="B234" s="82"/>
      <c r="C234" s="82"/>
      <c r="D234" s="83"/>
      <c r="E234" s="84"/>
      <c r="F234" s="145"/>
      <c r="G234" s="85"/>
      <c r="H234" s="200"/>
      <c r="I234" s="200"/>
      <c r="J234" s="83"/>
      <c r="K234" s="84"/>
      <c r="L234" s="85"/>
      <c r="M234" s="86"/>
    </row>
    <row r="235" spans="1:13" x14ac:dyDescent="0.2">
      <c r="A235" s="81"/>
      <c r="B235" s="82"/>
      <c r="C235" s="82"/>
      <c r="D235" s="83"/>
      <c r="E235" s="84"/>
      <c r="F235" s="145"/>
      <c r="G235" s="85"/>
      <c r="H235" s="200"/>
      <c r="I235" s="200"/>
      <c r="J235" s="83"/>
      <c r="K235" s="84"/>
      <c r="L235" s="85"/>
      <c r="M235" s="86"/>
    </row>
    <row r="236" spans="1:13" x14ac:dyDescent="0.2">
      <c r="A236" s="81"/>
      <c r="B236" s="82"/>
      <c r="C236" s="82"/>
      <c r="D236" s="83"/>
      <c r="E236" s="84"/>
      <c r="F236" s="145"/>
      <c r="G236" s="85"/>
      <c r="H236" s="200"/>
      <c r="I236" s="200"/>
      <c r="J236" s="83"/>
      <c r="K236" s="84"/>
      <c r="L236" s="85"/>
      <c r="M236" s="86"/>
    </row>
    <row r="237" spans="1:13" x14ac:dyDescent="0.2">
      <c r="A237" s="81"/>
      <c r="B237" s="82"/>
      <c r="C237" s="82"/>
      <c r="D237" s="83"/>
      <c r="E237" s="84"/>
      <c r="F237" s="145"/>
      <c r="G237" s="85"/>
      <c r="H237" s="200"/>
      <c r="I237" s="200"/>
      <c r="J237" s="83"/>
      <c r="K237" s="84"/>
      <c r="L237" s="85"/>
      <c r="M237" s="86"/>
    </row>
    <row r="238" spans="1:13" x14ac:dyDescent="0.2">
      <c r="A238" s="81"/>
      <c r="B238" s="82"/>
      <c r="C238" s="82"/>
      <c r="D238" s="83"/>
      <c r="E238" s="84"/>
      <c r="F238" s="145"/>
      <c r="G238" s="85"/>
      <c r="H238" s="200"/>
      <c r="I238" s="200"/>
      <c r="J238" s="83"/>
      <c r="K238" s="84"/>
      <c r="L238" s="85"/>
      <c r="M238" s="86"/>
    </row>
    <row r="239" spans="1:13" x14ac:dyDescent="0.2">
      <c r="A239" s="81"/>
      <c r="B239" s="82"/>
      <c r="C239" s="82"/>
      <c r="D239" s="83"/>
      <c r="E239" s="84"/>
      <c r="F239" s="145"/>
      <c r="G239" s="85"/>
      <c r="H239" s="200"/>
      <c r="I239" s="200"/>
      <c r="J239" s="83"/>
      <c r="K239" s="84"/>
      <c r="L239" s="85"/>
      <c r="M239" s="86"/>
    </row>
    <row r="240" spans="1:13" x14ac:dyDescent="0.2">
      <c r="A240" s="81"/>
      <c r="B240" s="82"/>
      <c r="C240" s="82"/>
      <c r="D240" s="83"/>
      <c r="E240" s="84"/>
      <c r="F240" s="145"/>
      <c r="G240" s="85"/>
      <c r="H240" s="200"/>
      <c r="I240" s="200"/>
      <c r="J240" s="83"/>
      <c r="K240" s="84"/>
      <c r="L240" s="85"/>
      <c r="M240" s="86"/>
    </row>
    <row r="241" spans="1:13" x14ac:dyDescent="0.2">
      <c r="A241" s="81"/>
      <c r="B241" s="82"/>
      <c r="C241" s="82"/>
      <c r="D241" s="83"/>
      <c r="E241" s="84"/>
      <c r="F241" s="145"/>
      <c r="G241" s="85"/>
      <c r="H241" s="200"/>
      <c r="I241" s="200"/>
      <c r="J241" s="83"/>
      <c r="K241" s="84"/>
      <c r="L241" s="85"/>
      <c r="M241" s="86"/>
    </row>
    <row r="242" spans="1:13" x14ac:dyDescent="0.2">
      <c r="A242" s="81"/>
      <c r="B242" s="82"/>
      <c r="C242" s="82"/>
      <c r="D242" s="83"/>
      <c r="E242" s="84"/>
      <c r="F242" s="145"/>
      <c r="G242" s="85"/>
      <c r="H242" s="200"/>
      <c r="I242" s="200"/>
      <c r="J242" s="83"/>
      <c r="K242" s="84"/>
      <c r="L242" s="85"/>
      <c r="M242" s="86"/>
    </row>
    <row r="243" spans="1:13" x14ac:dyDescent="0.2">
      <c r="A243" s="81"/>
      <c r="B243" s="82"/>
      <c r="C243" s="82"/>
      <c r="D243" s="83"/>
      <c r="E243" s="84"/>
      <c r="F243" s="145"/>
      <c r="G243" s="85"/>
      <c r="H243" s="200"/>
      <c r="I243" s="200"/>
      <c r="J243" s="83"/>
      <c r="K243" s="84"/>
      <c r="L243" s="85"/>
      <c r="M243" s="86"/>
    </row>
    <row r="244" spans="1:13" x14ac:dyDescent="0.2">
      <c r="A244" s="81"/>
      <c r="B244" s="82"/>
      <c r="C244" s="82"/>
      <c r="D244" s="83"/>
      <c r="E244" s="84"/>
      <c r="F244" s="145"/>
      <c r="G244" s="85"/>
      <c r="H244" s="200"/>
      <c r="I244" s="200"/>
      <c r="J244" s="83"/>
      <c r="K244" s="84"/>
      <c r="L244" s="85"/>
      <c r="M244" s="86"/>
    </row>
    <row r="245" spans="1:13" x14ac:dyDescent="0.2">
      <c r="A245" s="81"/>
      <c r="B245" s="82"/>
      <c r="C245" s="82"/>
      <c r="D245" s="83"/>
      <c r="E245" s="84"/>
      <c r="F245" s="145"/>
      <c r="G245" s="85"/>
      <c r="H245" s="200"/>
      <c r="I245" s="200"/>
      <c r="J245" s="83"/>
      <c r="K245" s="84"/>
      <c r="L245" s="85"/>
      <c r="M245" s="86"/>
    </row>
    <row r="246" spans="1:13" x14ac:dyDescent="0.2">
      <c r="A246" s="81"/>
      <c r="B246" s="82"/>
      <c r="C246" s="82"/>
      <c r="D246" s="83"/>
      <c r="E246" s="84"/>
      <c r="F246" s="145"/>
      <c r="G246" s="85"/>
      <c r="H246" s="200"/>
      <c r="I246" s="200"/>
      <c r="J246" s="83"/>
      <c r="K246" s="84"/>
      <c r="L246" s="85"/>
      <c r="M246" s="86"/>
    </row>
    <row r="247" spans="1:13" x14ac:dyDescent="0.2">
      <c r="A247" s="81"/>
      <c r="B247" s="82"/>
      <c r="C247" s="82"/>
      <c r="D247" s="83"/>
      <c r="E247" s="84"/>
      <c r="F247" s="145"/>
      <c r="G247" s="85"/>
      <c r="H247" s="200"/>
      <c r="I247" s="200"/>
      <c r="J247" s="83"/>
      <c r="K247" s="84"/>
      <c r="L247" s="85"/>
      <c r="M247" s="86"/>
    </row>
    <row r="248" spans="1:13" x14ac:dyDescent="0.2">
      <c r="A248" s="81"/>
      <c r="B248" s="82"/>
      <c r="C248" s="82"/>
      <c r="D248" s="83"/>
      <c r="E248" s="84"/>
      <c r="F248" s="145"/>
      <c r="G248" s="85"/>
      <c r="H248" s="200"/>
      <c r="I248" s="200"/>
      <c r="J248" s="83"/>
      <c r="K248" s="84"/>
      <c r="L248" s="85"/>
      <c r="M248" s="86"/>
    </row>
    <row r="249" spans="1:13" x14ac:dyDescent="0.2">
      <c r="A249" s="81"/>
      <c r="B249" s="82"/>
      <c r="C249" s="82"/>
      <c r="D249" s="83"/>
      <c r="E249" s="84"/>
      <c r="F249" s="145"/>
      <c r="G249" s="85"/>
      <c r="H249" s="200"/>
      <c r="I249" s="200"/>
      <c r="J249" s="83"/>
      <c r="K249" s="84"/>
      <c r="L249" s="85"/>
      <c r="M249" s="86"/>
    </row>
    <row r="250" spans="1:13" x14ac:dyDescent="0.2">
      <c r="A250" s="81"/>
      <c r="B250" s="82"/>
      <c r="C250" s="82"/>
      <c r="D250" s="83"/>
      <c r="E250" s="84"/>
      <c r="F250" s="145"/>
      <c r="G250" s="85"/>
      <c r="H250" s="200"/>
      <c r="I250" s="200"/>
      <c r="J250" s="83"/>
      <c r="K250" s="84"/>
      <c r="L250" s="85"/>
      <c r="M250" s="86"/>
    </row>
    <row r="251" spans="1:13" x14ac:dyDescent="0.2">
      <c r="A251" s="81"/>
      <c r="B251" s="82"/>
      <c r="C251" s="82"/>
      <c r="D251" s="83"/>
      <c r="E251" s="84"/>
      <c r="F251" s="145"/>
      <c r="G251" s="85"/>
      <c r="H251" s="200"/>
      <c r="I251" s="200"/>
      <c r="J251" s="83"/>
      <c r="K251" s="84"/>
      <c r="L251" s="85"/>
      <c r="M251" s="86"/>
    </row>
    <row r="252" spans="1:13" x14ac:dyDescent="0.2">
      <c r="A252" s="81"/>
      <c r="B252" s="82"/>
      <c r="C252" s="82"/>
      <c r="D252" s="83"/>
      <c r="E252" s="84"/>
      <c r="F252" s="145"/>
      <c r="G252" s="85"/>
      <c r="H252" s="200"/>
      <c r="I252" s="200"/>
      <c r="J252" s="83"/>
      <c r="K252" s="84"/>
      <c r="L252" s="85"/>
      <c r="M252" s="86"/>
    </row>
    <row r="253" spans="1:13" x14ac:dyDescent="0.2">
      <c r="A253" s="81"/>
      <c r="B253" s="82"/>
      <c r="C253" s="82"/>
      <c r="D253" s="83"/>
      <c r="E253" s="84"/>
      <c r="F253" s="145"/>
      <c r="G253" s="85"/>
      <c r="H253" s="200"/>
      <c r="I253" s="200"/>
      <c r="J253" s="83"/>
      <c r="K253" s="84"/>
      <c r="L253" s="85"/>
      <c r="M253" s="86"/>
    </row>
    <row r="254" spans="1:13" x14ac:dyDescent="0.2">
      <c r="A254" s="81"/>
      <c r="B254" s="82"/>
      <c r="C254" s="82"/>
      <c r="D254" s="83"/>
      <c r="E254" s="84"/>
      <c r="F254" s="145"/>
      <c r="G254" s="85"/>
      <c r="H254" s="200"/>
      <c r="I254" s="200"/>
      <c r="J254" s="83"/>
      <c r="K254" s="84"/>
      <c r="L254" s="85"/>
      <c r="M254" s="86"/>
    </row>
    <row r="255" spans="1:13" x14ac:dyDescent="0.2">
      <c r="A255" s="81"/>
      <c r="B255" s="82"/>
      <c r="C255" s="82"/>
      <c r="D255" s="83"/>
      <c r="E255" s="84"/>
      <c r="F255" s="145"/>
      <c r="G255" s="85"/>
      <c r="H255" s="200"/>
      <c r="I255" s="200"/>
      <c r="J255" s="83"/>
      <c r="K255" s="84"/>
      <c r="L255" s="85"/>
      <c r="M255" s="86"/>
    </row>
    <row r="256" spans="1:13" x14ac:dyDescent="0.2">
      <c r="A256" s="81"/>
      <c r="B256" s="82"/>
      <c r="C256" s="82"/>
      <c r="D256" s="83"/>
      <c r="E256" s="84"/>
      <c r="F256" s="145"/>
      <c r="G256" s="85"/>
      <c r="H256" s="200"/>
      <c r="I256" s="200"/>
      <c r="J256" s="83"/>
      <c r="K256" s="84"/>
      <c r="L256" s="85"/>
      <c r="M256" s="86"/>
    </row>
    <row r="257" spans="1:13" x14ac:dyDescent="0.2">
      <c r="A257" s="81"/>
      <c r="B257" s="82"/>
      <c r="C257" s="82"/>
      <c r="D257" s="83"/>
      <c r="E257" s="84"/>
      <c r="F257" s="145"/>
      <c r="G257" s="85"/>
      <c r="H257" s="200"/>
      <c r="I257" s="200"/>
      <c r="J257" s="83"/>
      <c r="K257" s="84"/>
      <c r="L257" s="85"/>
      <c r="M257" s="86"/>
    </row>
    <row r="258" spans="1:13" x14ac:dyDescent="0.2">
      <c r="A258" s="81"/>
      <c r="B258" s="82"/>
      <c r="C258" s="82"/>
      <c r="D258" s="83"/>
      <c r="E258" s="84"/>
      <c r="F258" s="145"/>
      <c r="G258" s="85"/>
      <c r="H258" s="200"/>
      <c r="I258" s="200"/>
      <c r="J258" s="83"/>
      <c r="K258" s="84"/>
      <c r="L258" s="85"/>
      <c r="M258" s="86"/>
    </row>
    <row r="259" spans="1:13" x14ac:dyDescent="0.2">
      <c r="A259" s="81"/>
      <c r="B259" s="82"/>
      <c r="C259" s="82"/>
      <c r="D259" s="83"/>
      <c r="E259" s="84"/>
      <c r="F259" s="145"/>
      <c r="G259" s="85"/>
      <c r="H259" s="200"/>
      <c r="I259" s="200"/>
      <c r="J259" s="83"/>
      <c r="K259" s="84"/>
      <c r="L259" s="85"/>
      <c r="M259" s="86"/>
    </row>
    <row r="260" spans="1:13" x14ac:dyDescent="0.2">
      <c r="A260" s="81"/>
      <c r="B260" s="82"/>
      <c r="C260" s="82"/>
      <c r="D260" s="83"/>
      <c r="E260" s="84"/>
      <c r="F260" s="145"/>
      <c r="G260" s="85"/>
      <c r="H260" s="200"/>
      <c r="I260" s="200"/>
      <c r="J260" s="83"/>
      <c r="K260" s="84"/>
      <c r="L260" s="85"/>
      <c r="M260" s="86"/>
    </row>
    <row r="261" spans="1:13" x14ac:dyDescent="0.2">
      <c r="A261" s="81"/>
      <c r="B261" s="82"/>
      <c r="C261" s="82"/>
      <c r="D261" s="83"/>
      <c r="E261" s="84"/>
      <c r="F261" s="145"/>
      <c r="G261" s="85"/>
      <c r="H261" s="200"/>
      <c r="I261" s="200"/>
      <c r="J261" s="83"/>
      <c r="K261" s="84"/>
      <c r="L261" s="85"/>
      <c r="M261" s="86"/>
    </row>
    <row r="262" spans="1:13" x14ac:dyDescent="0.2">
      <c r="A262" s="81"/>
      <c r="B262" s="82"/>
      <c r="C262" s="82"/>
      <c r="D262" s="83"/>
      <c r="E262" s="84"/>
      <c r="F262" s="145"/>
      <c r="G262" s="85"/>
      <c r="H262" s="200"/>
      <c r="I262" s="200"/>
      <c r="J262" s="83"/>
      <c r="K262" s="84"/>
      <c r="L262" s="85"/>
      <c r="M262" s="86"/>
    </row>
    <row r="263" spans="1:13" x14ac:dyDescent="0.2">
      <c r="A263" s="81"/>
      <c r="B263" s="82"/>
      <c r="C263" s="82"/>
      <c r="D263" s="83"/>
      <c r="E263" s="84"/>
      <c r="F263" s="145"/>
      <c r="G263" s="85"/>
      <c r="H263" s="200"/>
      <c r="I263" s="200"/>
      <c r="J263" s="83"/>
      <c r="K263" s="84"/>
      <c r="L263" s="85"/>
      <c r="M263" s="86"/>
    </row>
    <row r="264" spans="1:13" x14ac:dyDescent="0.2">
      <c r="A264" s="81"/>
      <c r="B264" s="82"/>
      <c r="C264" s="82"/>
      <c r="D264" s="83"/>
      <c r="E264" s="84"/>
      <c r="F264" s="145"/>
      <c r="G264" s="85"/>
      <c r="H264" s="200"/>
      <c r="I264" s="200"/>
      <c r="J264" s="83"/>
      <c r="K264" s="84"/>
      <c r="L264" s="85"/>
      <c r="M264" s="86"/>
    </row>
    <row r="265" spans="1:13" x14ac:dyDescent="0.2">
      <c r="A265" s="81"/>
      <c r="B265" s="82"/>
      <c r="C265" s="82"/>
      <c r="D265" s="83"/>
      <c r="E265" s="84"/>
      <c r="F265" s="145"/>
      <c r="G265" s="85"/>
      <c r="H265" s="200"/>
      <c r="I265" s="200"/>
      <c r="J265" s="83"/>
      <c r="K265" s="84"/>
      <c r="L265" s="85"/>
      <c r="M265" s="86"/>
    </row>
    <row r="266" spans="1:13" x14ac:dyDescent="0.2">
      <c r="A266" s="81"/>
      <c r="B266" s="82"/>
      <c r="C266" s="82"/>
      <c r="D266" s="83"/>
      <c r="E266" s="84"/>
      <c r="F266" s="145"/>
      <c r="G266" s="85"/>
      <c r="H266" s="200"/>
      <c r="I266" s="200"/>
      <c r="J266" s="83"/>
      <c r="K266" s="84"/>
      <c r="L266" s="85"/>
      <c r="M266" s="86"/>
    </row>
    <row r="267" spans="1:13" x14ac:dyDescent="0.2">
      <c r="A267" s="81"/>
      <c r="B267" s="82"/>
      <c r="C267" s="82"/>
      <c r="D267" s="83"/>
      <c r="E267" s="84"/>
      <c r="F267" s="145"/>
      <c r="G267" s="85"/>
      <c r="H267" s="200"/>
      <c r="I267" s="200"/>
      <c r="J267" s="83"/>
      <c r="K267" s="84"/>
      <c r="L267" s="85"/>
      <c r="M267" s="86"/>
    </row>
    <row r="268" spans="1:13" x14ac:dyDescent="0.2">
      <c r="A268" s="81"/>
      <c r="B268" s="82"/>
      <c r="C268" s="82"/>
      <c r="D268" s="83"/>
      <c r="E268" s="84"/>
      <c r="F268" s="145"/>
      <c r="G268" s="85"/>
      <c r="H268" s="200"/>
      <c r="I268" s="200"/>
      <c r="J268" s="83"/>
      <c r="K268" s="84"/>
      <c r="L268" s="85"/>
      <c r="M268" s="86"/>
    </row>
    <row r="269" spans="1:13" x14ac:dyDescent="0.2">
      <c r="A269" s="81"/>
      <c r="B269" s="82"/>
      <c r="C269" s="82"/>
      <c r="D269" s="83"/>
      <c r="E269" s="84"/>
      <c r="F269" s="145"/>
      <c r="G269" s="85"/>
      <c r="H269" s="200"/>
      <c r="I269" s="200"/>
      <c r="J269" s="83"/>
      <c r="K269" s="84"/>
      <c r="L269" s="85"/>
      <c r="M269" s="86"/>
    </row>
    <row r="270" spans="1:13" x14ac:dyDescent="0.2">
      <c r="A270" s="81"/>
      <c r="B270" s="82"/>
      <c r="C270" s="82"/>
      <c r="D270" s="83"/>
      <c r="E270" s="84"/>
      <c r="F270" s="145"/>
      <c r="G270" s="85"/>
      <c r="H270" s="200"/>
      <c r="I270" s="200"/>
      <c r="J270" s="83"/>
      <c r="K270" s="84"/>
      <c r="L270" s="85"/>
      <c r="M270" s="86"/>
    </row>
    <row r="271" spans="1:13" x14ac:dyDescent="0.2">
      <c r="A271" s="81"/>
      <c r="B271" s="82"/>
      <c r="C271" s="82"/>
      <c r="D271" s="83"/>
      <c r="E271" s="84"/>
      <c r="F271" s="145"/>
      <c r="G271" s="85"/>
      <c r="H271" s="200"/>
      <c r="I271" s="200"/>
      <c r="J271" s="83"/>
      <c r="K271" s="84"/>
      <c r="L271" s="85"/>
      <c r="M271" s="86"/>
    </row>
    <row r="272" spans="1:13" x14ac:dyDescent="0.2">
      <c r="A272" s="81"/>
      <c r="B272" s="82"/>
      <c r="C272" s="82"/>
      <c r="D272" s="83"/>
      <c r="E272" s="84"/>
      <c r="F272" s="145"/>
      <c r="G272" s="85"/>
      <c r="H272" s="200"/>
      <c r="I272" s="200"/>
      <c r="J272" s="83"/>
      <c r="K272" s="84"/>
      <c r="L272" s="85"/>
      <c r="M272" s="86"/>
    </row>
    <row r="273" spans="1:13" x14ac:dyDescent="0.2">
      <c r="A273" s="81"/>
      <c r="B273" s="82"/>
      <c r="C273" s="82"/>
      <c r="D273" s="83"/>
      <c r="E273" s="84"/>
      <c r="F273" s="145"/>
      <c r="G273" s="85"/>
      <c r="H273" s="200"/>
      <c r="I273" s="200"/>
      <c r="J273" s="83"/>
      <c r="K273" s="84"/>
      <c r="L273" s="85"/>
      <c r="M273" s="86"/>
    </row>
    <row r="274" spans="1:13" x14ac:dyDescent="0.2">
      <c r="A274" s="81"/>
      <c r="B274" s="82"/>
      <c r="C274" s="82"/>
      <c r="D274" s="83"/>
      <c r="E274" s="84"/>
      <c r="F274" s="145"/>
      <c r="G274" s="85"/>
      <c r="H274" s="200"/>
      <c r="I274" s="200"/>
      <c r="J274" s="83"/>
      <c r="K274" s="84"/>
      <c r="L274" s="85"/>
      <c r="M274" s="86"/>
    </row>
    <row r="275" spans="1:13" x14ac:dyDescent="0.2">
      <c r="A275" s="81"/>
      <c r="B275" s="82"/>
      <c r="C275" s="82"/>
      <c r="D275" s="83"/>
      <c r="E275" s="84"/>
      <c r="F275" s="145"/>
      <c r="G275" s="85"/>
      <c r="H275" s="200"/>
      <c r="I275" s="200"/>
      <c r="J275" s="83"/>
      <c r="K275" s="84"/>
      <c r="L275" s="85"/>
      <c r="M275" s="86"/>
    </row>
    <row r="276" spans="1:13" x14ac:dyDescent="0.2">
      <c r="A276" s="81"/>
      <c r="B276" s="82"/>
      <c r="C276" s="82"/>
      <c r="D276" s="83"/>
      <c r="E276" s="84"/>
      <c r="F276" s="145"/>
      <c r="G276" s="85"/>
      <c r="H276" s="200"/>
      <c r="I276" s="200"/>
      <c r="J276" s="83"/>
      <c r="K276" s="84"/>
      <c r="L276" s="85"/>
      <c r="M276" s="86"/>
    </row>
    <row r="277" spans="1:13" x14ac:dyDescent="0.2">
      <c r="A277" s="81"/>
      <c r="B277" s="82"/>
      <c r="C277" s="82"/>
      <c r="D277" s="83"/>
      <c r="E277" s="84"/>
      <c r="F277" s="145"/>
      <c r="G277" s="85"/>
      <c r="H277" s="200"/>
      <c r="I277" s="200"/>
      <c r="J277" s="83"/>
      <c r="K277" s="84"/>
      <c r="L277" s="85"/>
      <c r="M277" s="86"/>
    </row>
    <row r="278" spans="1:13" x14ac:dyDescent="0.2">
      <c r="A278" s="81"/>
      <c r="B278" s="82"/>
      <c r="C278" s="82"/>
      <c r="D278" s="83"/>
      <c r="E278" s="84"/>
      <c r="F278" s="145"/>
      <c r="G278" s="85"/>
      <c r="H278" s="200"/>
      <c r="I278" s="200"/>
      <c r="J278" s="83"/>
      <c r="K278" s="84"/>
      <c r="L278" s="85"/>
      <c r="M278" s="86"/>
    </row>
    <row r="279" spans="1:13" x14ac:dyDescent="0.2">
      <c r="A279" s="81"/>
      <c r="B279" s="82"/>
      <c r="C279" s="82"/>
      <c r="D279" s="83"/>
      <c r="E279" s="84"/>
      <c r="F279" s="145"/>
      <c r="G279" s="85"/>
      <c r="H279" s="200"/>
      <c r="I279" s="200"/>
      <c r="J279" s="83"/>
      <c r="K279" s="84"/>
      <c r="L279" s="85"/>
      <c r="M279" s="86"/>
    </row>
    <row r="280" spans="1:13" x14ac:dyDescent="0.2">
      <c r="A280" s="81"/>
      <c r="B280" s="82"/>
      <c r="C280" s="82"/>
      <c r="D280" s="83"/>
      <c r="E280" s="84"/>
      <c r="F280" s="145"/>
      <c r="G280" s="85"/>
      <c r="H280" s="200"/>
      <c r="I280" s="200"/>
      <c r="J280" s="83"/>
      <c r="K280" s="84"/>
      <c r="L280" s="85"/>
      <c r="M280" s="86"/>
    </row>
    <row r="281" spans="1:13" x14ac:dyDescent="0.2">
      <c r="A281" s="81"/>
      <c r="B281" s="82"/>
      <c r="C281" s="82"/>
      <c r="D281" s="83"/>
      <c r="E281" s="84"/>
      <c r="F281" s="145"/>
      <c r="G281" s="85"/>
      <c r="H281" s="200"/>
      <c r="I281" s="200"/>
      <c r="J281" s="83"/>
      <c r="K281" s="84"/>
      <c r="L281" s="85"/>
      <c r="M281" s="86"/>
    </row>
    <row r="282" spans="1:13" x14ac:dyDescent="0.2">
      <c r="A282" s="81"/>
      <c r="B282" s="82"/>
      <c r="C282" s="82"/>
      <c r="D282" s="83"/>
      <c r="E282" s="84"/>
      <c r="F282" s="145"/>
      <c r="G282" s="85"/>
      <c r="H282" s="200"/>
      <c r="I282" s="200"/>
      <c r="J282" s="83"/>
      <c r="K282" s="84"/>
      <c r="L282" s="85"/>
      <c r="M282" s="86"/>
    </row>
    <row r="283" spans="1:13" x14ac:dyDescent="0.2">
      <c r="A283" s="81"/>
      <c r="B283" s="82"/>
      <c r="C283" s="82"/>
      <c r="D283" s="83"/>
      <c r="E283" s="84"/>
      <c r="F283" s="145"/>
      <c r="G283" s="85"/>
      <c r="H283" s="200"/>
      <c r="I283" s="200"/>
      <c r="J283" s="83"/>
      <c r="K283" s="84"/>
      <c r="L283" s="85"/>
      <c r="M283" s="86"/>
    </row>
    <row r="284" spans="1:13" x14ac:dyDescent="0.2">
      <c r="A284" s="81"/>
      <c r="B284" s="82"/>
      <c r="C284" s="82"/>
      <c r="D284" s="83"/>
      <c r="E284" s="84"/>
      <c r="F284" s="145"/>
      <c r="G284" s="85"/>
      <c r="H284" s="200"/>
      <c r="I284" s="200"/>
      <c r="J284" s="83"/>
      <c r="K284" s="84"/>
      <c r="L284" s="85"/>
      <c r="M284" s="86"/>
    </row>
    <row r="285" spans="1:13" x14ac:dyDescent="0.2">
      <c r="A285" s="81"/>
      <c r="B285" s="82"/>
      <c r="C285" s="82"/>
      <c r="D285" s="83"/>
      <c r="E285" s="84"/>
      <c r="F285" s="145"/>
      <c r="G285" s="85"/>
      <c r="H285" s="200"/>
      <c r="I285" s="200"/>
      <c r="J285" s="83"/>
      <c r="K285" s="84"/>
      <c r="L285" s="85"/>
      <c r="M285" s="86"/>
    </row>
    <row r="286" spans="1:13" x14ac:dyDescent="0.2">
      <c r="A286" s="81"/>
      <c r="B286" s="82"/>
      <c r="C286" s="82"/>
      <c r="D286" s="83"/>
      <c r="E286" s="84"/>
      <c r="F286" s="145"/>
      <c r="G286" s="85"/>
      <c r="H286" s="200"/>
      <c r="I286" s="200"/>
      <c r="J286" s="83"/>
      <c r="K286" s="84"/>
      <c r="L286" s="85"/>
      <c r="M286" s="86"/>
    </row>
    <row r="287" spans="1:13" x14ac:dyDescent="0.2">
      <c r="A287" s="81"/>
      <c r="B287" s="82"/>
      <c r="C287" s="82"/>
      <c r="D287" s="83"/>
      <c r="E287" s="84"/>
      <c r="F287" s="145"/>
      <c r="G287" s="85"/>
      <c r="H287" s="200"/>
      <c r="I287" s="200"/>
      <c r="J287" s="83"/>
      <c r="K287" s="84"/>
      <c r="L287" s="85"/>
      <c r="M287" s="86"/>
    </row>
    <row r="288" spans="1:13" x14ac:dyDescent="0.2">
      <c r="A288" s="81"/>
      <c r="B288" s="82"/>
      <c r="C288" s="82"/>
      <c r="D288" s="83"/>
      <c r="E288" s="84"/>
      <c r="F288" s="145"/>
      <c r="G288" s="85"/>
      <c r="H288" s="200"/>
      <c r="I288" s="200"/>
      <c r="J288" s="83"/>
      <c r="K288" s="84"/>
      <c r="L288" s="85"/>
      <c r="M288" s="86"/>
    </row>
    <row r="289" spans="1:13" x14ac:dyDescent="0.2">
      <c r="A289" s="81"/>
      <c r="B289" s="82"/>
      <c r="C289" s="82"/>
      <c r="D289" s="83"/>
      <c r="E289" s="84"/>
      <c r="F289" s="145"/>
      <c r="G289" s="85"/>
      <c r="H289" s="200"/>
      <c r="I289" s="200"/>
      <c r="J289" s="83"/>
      <c r="K289" s="84"/>
      <c r="L289" s="85"/>
      <c r="M289" s="86"/>
    </row>
    <row r="290" spans="1:13" x14ac:dyDescent="0.2">
      <c r="A290" s="81"/>
      <c r="B290" s="82"/>
      <c r="C290" s="82"/>
      <c r="D290" s="83"/>
      <c r="E290" s="84"/>
      <c r="F290" s="145"/>
      <c r="G290" s="85"/>
      <c r="H290" s="200"/>
      <c r="I290" s="200"/>
      <c r="J290" s="83"/>
      <c r="K290" s="84"/>
      <c r="L290" s="85"/>
      <c r="M290" s="86"/>
    </row>
    <row r="291" spans="1:13" x14ac:dyDescent="0.2">
      <c r="A291" s="81"/>
      <c r="B291" s="82"/>
      <c r="C291" s="82"/>
      <c r="D291" s="83"/>
      <c r="E291" s="84"/>
      <c r="F291" s="145"/>
      <c r="G291" s="85"/>
      <c r="H291" s="200"/>
      <c r="I291" s="200"/>
      <c r="J291" s="83"/>
      <c r="K291" s="84"/>
      <c r="L291" s="85"/>
      <c r="M291" s="86"/>
    </row>
    <row r="292" spans="1:13" x14ac:dyDescent="0.2">
      <c r="A292" s="81"/>
      <c r="B292" s="82"/>
      <c r="C292" s="82"/>
      <c r="D292" s="83"/>
      <c r="E292" s="84"/>
      <c r="F292" s="145"/>
      <c r="G292" s="85"/>
      <c r="H292" s="200"/>
      <c r="I292" s="200"/>
      <c r="J292" s="83"/>
      <c r="K292" s="84"/>
      <c r="L292" s="85"/>
      <c r="M292" s="86"/>
    </row>
    <row r="293" spans="1:13" x14ac:dyDescent="0.2">
      <c r="A293" s="81"/>
      <c r="B293" s="82"/>
      <c r="C293" s="82"/>
      <c r="D293" s="83"/>
      <c r="E293" s="84"/>
      <c r="F293" s="145"/>
      <c r="G293" s="85"/>
      <c r="H293" s="200"/>
      <c r="I293" s="200"/>
      <c r="J293" s="83"/>
      <c r="K293" s="84"/>
      <c r="L293" s="85"/>
      <c r="M293" s="86"/>
    </row>
    <row r="294" spans="1:13" x14ac:dyDescent="0.2">
      <c r="A294" s="81"/>
      <c r="B294" s="82"/>
      <c r="C294" s="82"/>
      <c r="D294" s="83"/>
      <c r="E294" s="84"/>
      <c r="F294" s="145"/>
      <c r="G294" s="85"/>
      <c r="H294" s="200"/>
      <c r="I294" s="200"/>
      <c r="J294" s="83"/>
      <c r="K294" s="84"/>
      <c r="L294" s="85"/>
      <c r="M294" s="86"/>
    </row>
    <row r="295" spans="1:13" x14ac:dyDescent="0.2">
      <c r="A295" s="81"/>
      <c r="B295" s="82"/>
      <c r="C295" s="82"/>
      <c r="D295" s="83"/>
      <c r="E295" s="84"/>
      <c r="F295" s="145"/>
      <c r="G295" s="85"/>
      <c r="H295" s="200"/>
      <c r="I295" s="200"/>
      <c r="J295" s="83"/>
      <c r="K295" s="84"/>
      <c r="L295" s="85"/>
      <c r="M295" s="86"/>
    </row>
    <row r="296" spans="1:13" x14ac:dyDescent="0.2">
      <c r="A296" s="81"/>
      <c r="B296" s="82"/>
      <c r="C296" s="82"/>
      <c r="D296" s="83"/>
      <c r="E296" s="84"/>
      <c r="F296" s="145"/>
      <c r="G296" s="85"/>
      <c r="H296" s="200"/>
      <c r="I296" s="200"/>
      <c r="J296" s="83"/>
      <c r="K296" s="84"/>
      <c r="L296" s="85"/>
      <c r="M296" s="86"/>
    </row>
    <row r="297" spans="1:13" x14ac:dyDescent="0.2">
      <c r="A297" s="81"/>
      <c r="B297" s="82"/>
      <c r="C297" s="82"/>
      <c r="D297" s="83"/>
      <c r="E297" s="84"/>
      <c r="F297" s="145"/>
      <c r="G297" s="85"/>
      <c r="H297" s="200"/>
      <c r="I297" s="200"/>
      <c r="J297" s="83"/>
      <c r="K297" s="84"/>
      <c r="L297" s="85"/>
      <c r="M297" s="86"/>
    </row>
    <row r="298" spans="1:13" x14ac:dyDescent="0.2">
      <c r="A298" s="81"/>
      <c r="B298" s="82"/>
      <c r="C298" s="82"/>
      <c r="D298" s="83"/>
      <c r="E298" s="84"/>
      <c r="F298" s="145"/>
      <c r="G298" s="85"/>
      <c r="H298" s="200"/>
      <c r="I298" s="200"/>
      <c r="J298" s="83"/>
      <c r="K298" s="84"/>
      <c r="L298" s="85"/>
      <c r="M298" s="86"/>
    </row>
    <row r="299" spans="1:13" x14ac:dyDescent="0.2">
      <c r="A299" s="81"/>
      <c r="B299" s="82"/>
      <c r="C299" s="82"/>
      <c r="D299" s="83"/>
      <c r="E299" s="84"/>
      <c r="F299" s="145"/>
      <c r="G299" s="85"/>
      <c r="H299" s="200"/>
      <c r="I299" s="200"/>
      <c r="J299" s="83"/>
      <c r="K299" s="84"/>
      <c r="L299" s="85"/>
      <c r="M299" s="86"/>
    </row>
    <row r="300" spans="1:13" x14ac:dyDescent="0.2">
      <c r="A300" s="81"/>
      <c r="B300" s="82"/>
      <c r="C300" s="82"/>
      <c r="D300" s="83"/>
      <c r="E300" s="84"/>
      <c r="F300" s="145"/>
      <c r="G300" s="85"/>
      <c r="H300" s="200"/>
      <c r="I300" s="200"/>
      <c r="J300" s="83"/>
      <c r="K300" s="84"/>
      <c r="L300" s="85"/>
      <c r="M300" s="86"/>
    </row>
    <row r="301" spans="1:13" x14ac:dyDescent="0.2">
      <c r="A301" s="81"/>
      <c r="B301" s="82"/>
      <c r="C301" s="82"/>
      <c r="D301" s="83"/>
      <c r="E301" s="84"/>
      <c r="F301" s="145"/>
      <c r="G301" s="85"/>
      <c r="H301" s="200"/>
      <c r="I301" s="200"/>
      <c r="J301" s="83"/>
      <c r="K301" s="84"/>
      <c r="L301" s="85"/>
      <c r="M301" s="86"/>
    </row>
    <row r="302" spans="1:13" x14ac:dyDescent="0.2">
      <c r="A302" s="81"/>
      <c r="B302" s="82"/>
      <c r="C302" s="82"/>
      <c r="D302" s="83"/>
      <c r="E302" s="84"/>
      <c r="F302" s="145"/>
      <c r="G302" s="85"/>
      <c r="H302" s="200"/>
      <c r="I302" s="200"/>
      <c r="J302" s="83"/>
      <c r="K302" s="84"/>
      <c r="L302" s="85"/>
      <c r="M302" s="86"/>
    </row>
    <row r="303" spans="1:13" x14ac:dyDescent="0.2">
      <c r="A303" s="81"/>
      <c r="B303" s="82"/>
      <c r="C303" s="82"/>
      <c r="D303" s="83"/>
      <c r="E303" s="84"/>
      <c r="F303" s="145"/>
      <c r="G303" s="85"/>
      <c r="H303" s="200"/>
      <c r="I303" s="200"/>
      <c r="J303" s="83"/>
      <c r="K303" s="84"/>
      <c r="L303" s="85"/>
      <c r="M303" s="86"/>
    </row>
    <row r="304" spans="1:13" x14ac:dyDescent="0.2">
      <c r="A304" s="81"/>
      <c r="B304" s="82"/>
      <c r="C304" s="82"/>
      <c r="D304" s="83"/>
      <c r="E304" s="84"/>
      <c r="F304" s="145"/>
      <c r="G304" s="85"/>
      <c r="H304" s="200"/>
      <c r="I304" s="200"/>
      <c r="J304" s="83"/>
      <c r="K304" s="84"/>
      <c r="L304" s="85"/>
      <c r="M304" s="86"/>
    </row>
    <row r="305" spans="1:13" x14ac:dyDescent="0.2">
      <c r="A305" s="81"/>
      <c r="B305" s="82"/>
      <c r="C305" s="82"/>
      <c r="D305" s="83"/>
      <c r="E305" s="84"/>
      <c r="F305" s="145"/>
      <c r="G305" s="85"/>
      <c r="H305" s="200"/>
      <c r="I305" s="200"/>
      <c r="J305" s="83"/>
      <c r="K305" s="84"/>
      <c r="L305" s="85"/>
      <c r="M305" s="86"/>
    </row>
    <row r="306" spans="1:13" x14ac:dyDescent="0.2">
      <c r="A306" s="81"/>
      <c r="B306" s="82"/>
      <c r="C306" s="82"/>
      <c r="D306" s="83"/>
      <c r="E306" s="84"/>
      <c r="F306" s="145"/>
      <c r="G306" s="85"/>
      <c r="H306" s="200"/>
      <c r="I306" s="200"/>
      <c r="J306" s="83"/>
      <c r="K306" s="84"/>
      <c r="L306" s="85"/>
      <c r="M306" s="86"/>
    </row>
    <row r="307" spans="1:13" x14ac:dyDescent="0.2">
      <c r="A307" s="81"/>
      <c r="B307" s="82"/>
      <c r="C307" s="82"/>
      <c r="D307" s="83"/>
      <c r="E307" s="84"/>
      <c r="F307" s="145"/>
      <c r="G307" s="85"/>
      <c r="H307" s="200"/>
      <c r="I307" s="200"/>
      <c r="J307" s="83"/>
      <c r="K307" s="84"/>
      <c r="L307" s="85"/>
      <c r="M307" s="86"/>
    </row>
    <row r="308" spans="1:13" x14ac:dyDescent="0.2">
      <c r="A308" s="81"/>
      <c r="B308" s="82"/>
      <c r="C308" s="82"/>
      <c r="D308" s="83"/>
      <c r="E308" s="84"/>
      <c r="F308" s="145"/>
      <c r="G308" s="85"/>
      <c r="H308" s="200"/>
      <c r="I308" s="200"/>
      <c r="J308" s="83"/>
      <c r="K308" s="84"/>
      <c r="L308" s="85"/>
      <c r="M308" s="86"/>
    </row>
    <row r="309" spans="1:13" x14ac:dyDescent="0.2">
      <c r="A309" s="81"/>
      <c r="B309" s="82"/>
      <c r="C309" s="82"/>
      <c r="D309" s="83"/>
      <c r="E309" s="84"/>
      <c r="F309" s="145"/>
      <c r="G309" s="85"/>
      <c r="H309" s="200"/>
      <c r="I309" s="200"/>
      <c r="J309" s="83"/>
      <c r="K309" s="84"/>
      <c r="L309" s="85"/>
      <c r="M309" s="86"/>
    </row>
    <row r="310" spans="1:13" x14ac:dyDescent="0.2">
      <c r="A310" s="81"/>
      <c r="B310" s="82"/>
      <c r="C310" s="82"/>
      <c r="D310" s="83"/>
      <c r="E310" s="84"/>
      <c r="F310" s="145"/>
      <c r="G310" s="85"/>
      <c r="H310" s="200"/>
      <c r="I310" s="200"/>
      <c r="J310" s="83"/>
      <c r="K310" s="84"/>
      <c r="L310" s="85"/>
      <c r="M310" s="86"/>
    </row>
    <row r="311" spans="1:13" x14ac:dyDescent="0.2">
      <c r="A311" s="81"/>
      <c r="B311" s="82"/>
      <c r="C311" s="82"/>
      <c r="D311" s="83"/>
      <c r="E311" s="84"/>
      <c r="F311" s="145"/>
      <c r="G311" s="85"/>
      <c r="H311" s="200"/>
      <c r="I311" s="200"/>
      <c r="J311" s="83"/>
      <c r="K311" s="84"/>
      <c r="L311" s="85"/>
      <c r="M311" s="86"/>
    </row>
    <row r="312" spans="1:13" x14ac:dyDescent="0.2">
      <c r="A312" s="81"/>
      <c r="B312" s="82"/>
      <c r="C312" s="82"/>
      <c r="D312" s="83"/>
      <c r="E312" s="84"/>
      <c r="F312" s="145"/>
      <c r="G312" s="85"/>
      <c r="H312" s="200"/>
      <c r="I312" s="200"/>
      <c r="J312" s="83"/>
      <c r="K312" s="84"/>
      <c r="L312" s="85"/>
      <c r="M312" s="86"/>
    </row>
    <row r="313" spans="1:13" x14ac:dyDescent="0.2">
      <c r="A313" s="81"/>
      <c r="B313" s="82"/>
      <c r="C313" s="82"/>
      <c r="D313" s="83"/>
      <c r="E313" s="84"/>
      <c r="F313" s="145"/>
      <c r="G313" s="85"/>
      <c r="H313" s="200"/>
      <c r="I313" s="200"/>
      <c r="J313" s="83"/>
      <c r="K313" s="84"/>
      <c r="L313" s="85"/>
      <c r="M313" s="86"/>
    </row>
    <row r="314" spans="1:13" x14ac:dyDescent="0.2">
      <c r="A314" s="81"/>
      <c r="B314" s="82"/>
      <c r="C314" s="82"/>
      <c r="D314" s="83"/>
      <c r="E314" s="84"/>
      <c r="F314" s="145"/>
      <c r="G314" s="85"/>
      <c r="H314" s="200"/>
      <c r="I314" s="200"/>
      <c r="J314" s="83"/>
      <c r="K314" s="84"/>
      <c r="L314" s="85"/>
      <c r="M314" s="86"/>
    </row>
    <row r="315" spans="1:13" x14ac:dyDescent="0.2">
      <c r="A315" s="81"/>
      <c r="B315" s="82"/>
      <c r="C315" s="82"/>
      <c r="D315" s="83"/>
      <c r="E315" s="84"/>
      <c r="F315" s="145"/>
      <c r="G315" s="85"/>
      <c r="H315" s="200"/>
      <c r="I315" s="200"/>
      <c r="J315" s="83"/>
      <c r="K315" s="84"/>
      <c r="L315" s="85"/>
      <c r="M315" s="86"/>
    </row>
    <row r="316" spans="1:13" x14ac:dyDescent="0.2">
      <c r="A316" s="81"/>
      <c r="B316" s="82"/>
      <c r="C316" s="82"/>
      <c r="D316" s="83"/>
      <c r="E316" s="84"/>
      <c r="F316" s="145"/>
      <c r="G316" s="85"/>
      <c r="H316" s="200"/>
      <c r="I316" s="200"/>
      <c r="J316" s="83"/>
      <c r="K316" s="84"/>
      <c r="L316" s="85"/>
      <c r="M316" s="86"/>
    </row>
    <row r="317" spans="1:13" x14ac:dyDescent="0.2">
      <c r="A317" s="81"/>
      <c r="B317" s="82"/>
      <c r="C317" s="82"/>
      <c r="D317" s="83"/>
      <c r="E317" s="84"/>
      <c r="F317" s="145"/>
      <c r="G317" s="85"/>
      <c r="H317" s="200"/>
      <c r="I317" s="200"/>
      <c r="J317" s="83"/>
      <c r="K317" s="84"/>
      <c r="L317" s="85"/>
      <c r="M317" s="86"/>
    </row>
    <row r="318" spans="1:13" x14ac:dyDescent="0.2">
      <c r="A318" s="81"/>
      <c r="B318" s="82"/>
      <c r="C318" s="82"/>
      <c r="D318" s="83"/>
      <c r="E318" s="84"/>
      <c r="F318" s="145"/>
      <c r="G318" s="85"/>
      <c r="H318" s="200"/>
      <c r="I318" s="200"/>
      <c r="J318" s="83"/>
      <c r="K318" s="84"/>
      <c r="L318" s="85"/>
      <c r="M318" s="86"/>
    </row>
    <row r="319" spans="1:13" x14ac:dyDescent="0.2">
      <c r="A319" s="81"/>
      <c r="B319" s="82"/>
      <c r="C319" s="82"/>
      <c r="D319" s="83"/>
      <c r="E319" s="84"/>
      <c r="F319" s="145"/>
      <c r="G319" s="85"/>
      <c r="H319" s="200"/>
      <c r="I319" s="200"/>
      <c r="J319" s="83"/>
      <c r="K319" s="84"/>
      <c r="L319" s="85"/>
      <c r="M319" s="86"/>
    </row>
    <row r="320" spans="1:13" x14ac:dyDescent="0.2">
      <c r="A320" s="81"/>
      <c r="B320" s="82"/>
      <c r="C320" s="82"/>
      <c r="D320" s="83"/>
      <c r="E320" s="84"/>
      <c r="F320" s="145"/>
      <c r="G320" s="85"/>
      <c r="H320" s="200"/>
      <c r="I320" s="200"/>
      <c r="J320" s="83"/>
      <c r="K320" s="84"/>
      <c r="L320" s="85"/>
      <c r="M320" s="86"/>
    </row>
    <row r="321" spans="1:13" x14ac:dyDescent="0.2">
      <c r="A321" s="81"/>
      <c r="B321" s="82"/>
      <c r="C321" s="82"/>
      <c r="D321" s="83"/>
      <c r="E321" s="84"/>
      <c r="F321" s="145"/>
      <c r="G321" s="85"/>
      <c r="H321" s="200"/>
      <c r="I321" s="200"/>
      <c r="J321" s="83"/>
      <c r="K321" s="84"/>
      <c r="L321" s="85"/>
      <c r="M321" s="86"/>
    </row>
    <row r="322" spans="1:13" x14ac:dyDescent="0.2">
      <c r="A322" s="81"/>
      <c r="B322" s="82"/>
      <c r="C322" s="82"/>
      <c r="D322" s="83"/>
      <c r="E322" s="84"/>
      <c r="F322" s="145"/>
      <c r="G322" s="85"/>
      <c r="H322" s="200"/>
      <c r="I322" s="200"/>
      <c r="J322" s="83"/>
      <c r="K322" s="84"/>
      <c r="L322" s="85"/>
      <c r="M322" s="86"/>
    </row>
    <row r="323" spans="1:13" x14ac:dyDescent="0.2">
      <c r="A323" s="81"/>
      <c r="B323" s="82"/>
      <c r="C323" s="82"/>
      <c r="D323" s="83"/>
      <c r="E323" s="84"/>
      <c r="F323" s="145"/>
      <c r="G323" s="85"/>
      <c r="H323" s="200"/>
      <c r="I323" s="200"/>
      <c r="J323" s="83"/>
      <c r="K323" s="84"/>
      <c r="L323" s="85"/>
      <c r="M323" s="86"/>
    </row>
    <row r="324" spans="1:13" x14ac:dyDescent="0.2">
      <c r="A324" s="81"/>
      <c r="B324" s="82"/>
      <c r="C324" s="82"/>
      <c r="D324" s="83"/>
      <c r="E324" s="84"/>
      <c r="F324" s="145"/>
      <c r="G324" s="85"/>
      <c r="H324" s="200"/>
      <c r="I324" s="200"/>
      <c r="J324" s="83"/>
      <c r="K324" s="84"/>
      <c r="L324" s="85"/>
      <c r="M324" s="86"/>
    </row>
    <row r="325" spans="1:13" x14ac:dyDescent="0.2">
      <c r="A325" s="81"/>
      <c r="B325" s="82"/>
      <c r="C325" s="82"/>
      <c r="D325" s="83"/>
      <c r="E325" s="84"/>
      <c r="F325" s="145"/>
      <c r="G325" s="85"/>
      <c r="H325" s="200"/>
      <c r="I325" s="200"/>
      <c r="J325" s="83"/>
      <c r="K325" s="84"/>
      <c r="L325" s="85"/>
      <c r="M325" s="86"/>
    </row>
    <row r="326" spans="1:13" x14ac:dyDescent="0.2">
      <c r="A326" s="81"/>
      <c r="B326" s="82"/>
      <c r="C326" s="82"/>
      <c r="D326" s="83"/>
      <c r="E326" s="84"/>
      <c r="F326" s="145"/>
      <c r="G326" s="85"/>
      <c r="H326" s="200"/>
      <c r="I326" s="200"/>
      <c r="J326" s="83"/>
      <c r="K326" s="84"/>
      <c r="L326" s="85"/>
      <c r="M326" s="86"/>
    </row>
    <row r="327" spans="1:13" x14ac:dyDescent="0.2">
      <c r="A327" s="81"/>
      <c r="B327" s="82"/>
      <c r="C327" s="82"/>
      <c r="D327" s="83"/>
      <c r="E327" s="84"/>
      <c r="F327" s="145"/>
      <c r="G327" s="85"/>
      <c r="H327" s="200"/>
      <c r="I327" s="200"/>
      <c r="J327" s="83"/>
      <c r="K327" s="84"/>
      <c r="L327" s="85"/>
      <c r="M327" s="86"/>
    </row>
    <row r="328" spans="1:13" x14ac:dyDescent="0.2">
      <c r="A328" s="81"/>
      <c r="B328" s="82"/>
      <c r="C328" s="82"/>
      <c r="D328" s="83"/>
      <c r="E328" s="84"/>
      <c r="F328" s="145"/>
      <c r="G328" s="85"/>
      <c r="H328" s="200"/>
      <c r="I328" s="200"/>
      <c r="J328" s="83"/>
      <c r="K328" s="84"/>
      <c r="L328" s="85"/>
      <c r="M328" s="86"/>
    </row>
    <row r="329" spans="1:13" x14ac:dyDescent="0.2">
      <c r="A329" s="81"/>
      <c r="B329" s="82"/>
      <c r="C329" s="82"/>
      <c r="D329" s="83"/>
      <c r="E329" s="84"/>
      <c r="F329" s="145"/>
      <c r="G329" s="85"/>
      <c r="H329" s="200"/>
      <c r="I329" s="200"/>
      <c r="J329" s="83"/>
      <c r="K329" s="84"/>
      <c r="L329" s="85"/>
      <c r="M329" s="86"/>
    </row>
    <row r="330" spans="1:13" x14ac:dyDescent="0.2">
      <c r="A330" s="81"/>
      <c r="B330" s="82"/>
      <c r="C330" s="82"/>
      <c r="D330" s="83"/>
      <c r="E330" s="84"/>
      <c r="F330" s="145"/>
      <c r="G330" s="85"/>
      <c r="H330" s="200"/>
      <c r="I330" s="200"/>
      <c r="J330" s="83"/>
      <c r="K330" s="84"/>
      <c r="L330" s="85"/>
      <c r="M330" s="86"/>
    </row>
    <row r="331" spans="1:13" x14ac:dyDescent="0.2">
      <c r="A331" s="81"/>
      <c r="B331" s="82"/>
      <c r="C331" s="82"/>
      <c r="D331" s="83"/>
      <c r="E331" s="84"/>
      <c r="F331" s="145"/>
      <c r="G331" s="85"/>
      <c r="H331" s="200"/>
      <c r="I331" s="200"/>
      <c r="J331" s="83"/>
      <c r="K331" s="84"/>
      <c r="L331" s="85"/>
      <c r="M331" s="86"/>
    </row>
    <row r="332" spans="1:13" x14ac:dyDescent="0.2">
      <c r="A332" s="81"/>
      <c r="B332" s="82"/>
      <c r="C332" s="82"/>
      <c r="D332" s="83"/>
      <c r="E332" s="84"/>
      <c r="F332" s="145"/>
      <c r="G332" s="85"/>
      <c r="H332" s="200"/>
      <c r="I332" s="200"/>
      <c r="J332" s="83"/>
      <c r="K332" s="84"/>
      <c r="L332" s="85"/>
      <c r="M332" s="86"/>
    </row>
    <row r="333" spans="1:13" x14ac:dyDescent="0.2">
      <c r="A333" s="81"/>
      <c r="B333" s="82"/>
      <c r="C333" s="82"/>
      <c r="D333" s="83"/>
      <c r="E333" s="84"/>
      <c r="F333" s="145"/>
      <c r="G333" s="85"/>
      <c r="H333" s="200"/>
      <c r="I333" s="200"/>
      <c r="J333" s="83"/>
      <c r="K333" s="84"/>
      <c r="L333" s="85"/>
      <c r="M333" s="86"/>
    </row>
    <row r="334" spans="1:13" x14ac:dyDescent="0.2">
      <c r="A334" s="81"/>
      <c r="B334" s="82"/>
      <c r="C334" s="82"/>
      <c r="D334" s="83"/>
      <c r="E334" s="84"/>
      <c r="F334" s="145"/>
      <c r="G334" s="85"/>
      <c r="H334" s="200"/>
      <c r="I334" s="200"/>
      <c r="J334" s="83"/>
      <c r="K334" s="84"/>
      <c r="L334" s="85"/>
      <c r="M334" s="86"/>
    </row>
    <row r="335" spans="1:13" x14ac:dyDescent="0.2">
      <c r="A335" s="81"/>
      <c r="B335" s="82"/>
      <c r="C335" s="82"/>
      <c r="D335" s="83"/>
      <c r="E335" s="84"/>
      <c r="F335" s="145"/>
      <c r="G335" s="85"/>
      <c r="H335" s="200"/>
      <c r="I335" s="200"/>
      <c r="J335" s="83"/>
      <c r="K335" s="84"/>
      <c r="L335" s="85"/>
      <c r="M335" s="86"/>
    </row>
    <row r="336" spans="1:13" x14ac:dyDescent="0.2">
      <c r="A336" s="81"/>
      <c r="B336" s="82"/>
      <c r="C336" s="82"/>
      <c r="D336" s="83"/>
      <c r="E336" s="84"/>
      <c r="F336" s="145"/>
      <c r="G336" s="85"/>
      <c r="H336" s="200"/>
      <c r="I336" s="200"/>
      <c r="J336" s="83"/>
      <c r="K336" s="84"/>
      <c r="L336" s="85"/>
      <c r="M336" s="86"/>
    </row>
    <row r="337" spans="1:13" x14ac:dyDescent="0.2">
      <c r="A337" s="81"/>
      <c r="B337" s="82"/>
      <c r="C337" s="82"/>
      <c r="D337" s="83"/>
      <c r="E337" s="84"/>
      <c r="F337" s="145"/>
      <c r="G337" s="85"/>
      <c r="H337" s="200"/>
      <c r="I337" s="200"/>
      <c r="J337" s="83"/>
      <c r="K337" s="84"/>
      <c r="L337" s="85"/>
      <c r="M337" s="86"/>
    </row>
    <row r="338" spans="1:13" x14ac:dyDescent="0.2">
      <c r="A338" s="81"/>
      <c r="B338" s="82"/>
      <c r="C338" s="82"/>
      <c r="D338" s="83"/>
      <c r="E338" s="84"/>
      <c r="F338" s="145"/>
      <c r="G338" s="85"/>
      <c r="H338" s="200"/>
      <c r="I338" s="200"/>
      <c r="J338" s="83"/>
      <c r="K338" s="84"/>
      <c r="L338" s="85"/>
      <c r="M338" s="86"/>
    </row>
    <row r="339" spans="1:13" x14ac:dyDescent="0.2">
      <c r="A339" s="81"/>
      <c r="B339" s="82"/>
      <c r="C339" s="82"/>
      <c r="D339" s="83"/>
      <c r="E339" s="84"/>
      <c r="F339" s="145"/>
      <c r="G339" s="85"/>
      <c r="H339" s="200"/>
      <c r="I339" s="200"/>
      <c r="J339" s="83"/>
      <c r="K339" s="84"/>
      <c r="L339" s="85"/>
      <c r="M339" s="86"/>
    </row>
    <row r="340" spans="1:13" x14ac:dyDescent="0.2">
      <c r="A340" s="81"/>
      <c r="B340" s="82"/>
      <c r="C340" s="82"/>
      <c r="D340" s="83"/>
      <c r="E340" s="84"/>
      <c r="F340" s="145"/>
      <c r="G340" s="85"/>
      <c r="H340" s="200"/>
      <c r="I340" s="200"/>
      <c r="J340" s="83"/>
      <c r="K340" s="84"/>
      <c r="L340" s="85"/>
      <c r="M340" s="86"/>
    </row>
    <row r="341" spans="1:13" x14ac:dyDescent="0.2">
      <c r="A341" s="81"/>
      <c r="B341" s="82"/>
      <c r="C341" s="82"/>
      <c r="D341" s="83"/>
      <c r="E341" s="84"/>
      <c r="F341" s="145"/>
      <c r="G341" s="85"/>
      <c r="H341" s="200"/>
      <c r="I341" s="200"/>
      <c r="J341" s="83"/>
      <c r="K341" s="84"/>
      <c r="L341" s="85"/>
      <c r="M341" s="86"/>
    </row>
    <row r="342" spans="1:13" x14ac:dyDescent="0.2">
      <c r="A342" s="81"/>
      <c r="B342" s="82"/>
      <c r="C342" s="82"/>
      <c r="D342" s="83"/>
      <c r="E342" s="84"/>
      <c r="F342" s="145"/>
      <c r="G342" s="85"/>
      <c r="H342" s="200"/>
      <c r="I342" s="200"/>
      <c r="J342" s="83"/>
      <c r="K342" s="84"/>
      <c r="L342" s="85"/>
      <c r="M342" s="86"/>
    </row>
    <row r="343" spans="1:13" x14ac:dyDescent="0.2">
      <c r="A343" s="81"/>
      <c r="B343" s="82"/>
      <c r="C343" s="82"/>
      <c r="D343" s="83"/>
      <c r="E343" s="84"/>
      <c r="F343" s="145"/>
      <c r="G343" s="85"/>
      <c r="H343" s="200"/>
      <c r="I343" s="200"/>
      <c r="J343" s="83"/>
      <c r="K343" s="84"/>
      <c r="L343" s="85"/>
      <c r="M343" s="86"/>
    </row>
    <row r="344" spans="1:13" x14ac:dyDescent="0.2">
      <c r="A344" s="81"/>
      <c r="B344" s="82"/>
      <c r="C344" s="82"/>
      <c r="D344" s="83"/>
      <c r="E344" s="84"/>
      <c r="F344" s="145"/>
      <c r="G344" s="85"/>
      <c r="H344" s="200"/>
      <c r="I344" s="200"/>
      <c r="J344" s="83"/>
      <c r="K344" s="84"/>
      <c r="L344" s="85"/>
      <c r="M344" s="86"/>
    </row>
    <row r="345" spans="1:13" x14ac:dyDescent="0.2">
      <c r="A345" s="81"/>
      <c r="B345" s="82"/>
      <c r="C345" s="82"/>
      <c r="D345" s="83"/>
      <c r="E345" s="84"/>
      <c r="F345" s="145"/>
      <c r="G345" s="85"/>
      <c r="H345" s="200"/>
      <c r="I345" s="200"/>
      <c r="J345" s="83"/>
      <c r="K345" s="84"/>
      <c r="L345" s="85"/>
      <c r="M345" s="86"/>
    </row>
    <row r="346" spans="1:13" x14ac:dyDescent="0.2">
      <c r="A346" s="81"/>
      <c r="B346" s="82"/>
      <c r="C346" s="82"/>
      <c r="D346" s="83"/>
      <c r="E346" s="84"/>
      <c r="F346" s="145"/>
      <c r="G346" s="85"/>
      <c r="H346" s="200"/>
      <c r="I346" s="200"/>
      <c r="J346" s="83"/>
      <c r="K346" s="84"/>
      <c r="L346" s="85"/>
      <c r="M346" s="86"/>
    </row>
    <row r="347" spans="1:13" x14ac:dyDescent="0.2">
      <c r="A347" s="81"/>
      <c r="B347" s="82"/>
      <c r="C347" s="82"/>
      <c r="D347" s="83"/>
      <c r="E347" s="84"/>
      <c r="F347" s="145"/>
      <c r="G347" s="85"/>
      <c r="H347" s="200"/>
      <c r="I347" s="200"/>
      <c r="J347" s="83"/>
      <c r="K347" s="84"/>
      <c r="L347" s="85"/>
      <c r="M347" s="86"/>
    </row>
    <row r="348" spans="1:13" x14ac:dyDescent="0.2">
      <c r="A348" s="81"/>
      <c r="B348" s="82"/>
      <c r="C348" s="82"/>
      <c r="D348" s="83"/>
      <c r="E348" s="84"/>
      <c r="F348" s="145"/>
      <c r="G348" s="85"/>
      <c r="H348" s="200"/>
      <c r="I348" s="200"/>
      <c r="J348" s="83"/>
      <c r="K348" s="84"/>
      <c r="L348" s="85"/>
      <c r="M348" s="86"/>
    </row>
    <row r="349" spans="1:13" x14ac:dyDescent="0.2">
      <c r="A349" s="81"/>
      <c r="B349" s="82"/>
      <c r="C349" s="82"/>
      <c r="D349" s="83"/>
      <c r="E349" s="84"/>
      <c r="F349" s="145"/>
      <c r="G349" s="85"/>
      <c r="H349" s="200"/>
      <c r="I349" s="200"/>
      <c r="J349" s="83"/>
      <c r="K349" s="84"/>
      <c r="L349" s="85"/>
      <c r="M349" s="86"/>
    </row>
    <row r="350" spans="1:13" x14ac:dyDescent="0.2">
      <c r="A350" s="81"/>
      <c r="B350" s="82"/>
      <c r="C350" s="82"/>
      <c r="D350" s="83"/>
      <c r="E350" s="84"/>
      <c r="F350" s="145"/>
      <c r="G350" s="85"/>
      <c r="H350" s="200"/>
      <c r="I350" s="200"/>
      <c r="J350" s="83"/>
      <c r="K350" s="84"/>
      <c r="L350" s="85"/>
      <c r="M350" s="86"/>
    </row>
    <row r="351" spans="1:13" x14ac:dyDescent="0.2">
      <c r="A351" s="81"/>
      <c r="B351" s="82"/>
      <c r="C351" s="82"/>
      <c r="D351" s="83"/>
      <c r="E351" s="84"/>
      <c r="F351" s="145"/>
      <c r="G351" s="85"/>
      <c r="H351" s="200"/>
      <c r="I351" s="200"/>
      <c r="J351" s="83"/>
      <c r="K351" s="84"/>
      <c r="L351" s="85"/>
      <c r="M351" s="86"/>
    </row>
    <row r="352" spans="1:13" x14ac:dyDescent="0.2">
      <c r="A352" s="81"/>
      <c r="B352" s="82"/>
      <c r="C352" s="82"/>
      <c r="D352" s="83"/>
      <c r="E352" s="84"/>
      <c r="F352" s="145"/>
      <c r="G352" s="85"/>
      <c r="H352" s="200"/>
      <c r="I352" s="200"/>
      <c r="J352" s="83"/>
      <c r="K352" s="84"/>
      <c r="L352" s="85"/>
      <c r="M352" s="86"/>
    </row>
    <row r="353" spans="1:13" x14ac:dyDescent="0.2">
      <c r="A353" s="81"/>
      <c r="B353" s="82"/>
      <c r="C353" s="82"/>
      <c r="D353" s="83"/>
      <c r="E353" s="84"/>
      <c r="F353" s="145"/>
      <c r="G353" s="85"/>
      <c r="H353" s="200"/>
      <c r="I353" s="200"/>
      <c r="J353" s="83"/>
      <c r="K353" s="84"/>
      <c r="L353" s="85"/>
      <c r="M353" s="86"/>
    </row>
    <row r="354" spans="1:13" x14ac:dyDescent="0.2">
      <c r="A354" s="81"/>
      <c r="B354" s="82"/>
      <c r="C354" s="82"/>
      <c r="D354" s="83"/>
      <c r="E354" s="84"/>
      <c r="F354" s="145"/>
      <c r="G354" s="85"/>
      <c r="H354" s="200"/>
      <c r="I354" s="200"/>
      <c r="J354" s="83"/>
      <c r="K354" s="84"/>
      <c r="L354" s="85"/>
      <c r="M354" s="86"/>
    </row>
    <row r="355" spans="1:13" x14ac:dyDescent="0.2">
      <c r="A355" s="81"/>
      <c r="B355" s="82"/>
      <c r="C355" s="82"/>
      <c r="D355" s="83"/>
      <c r="E355" s="84"/>
      <c r="F355" s="145"/>
      <c r="G355" s="85"/>
      <c r="H355" s="200"/>
      <c r="I355" s="200"/>
      <c r="J355" s="83"/>
      <c r="K355" s="84"/>
      <c r="L355" s="85"/>
      <c r="M355" s="86"/>
    </row>
    <row r="356" spans="1:13" x14ac:dyDescent="0.2">
      <c r="A356" s="81"/>
      <c r="B356" s="82"/>
      <c r="C356" s="82"/>
      <c r="D356" s="83"/>
      <c r="E356" s="84"/>
      <c r="F356" s="145"/>
      <c r="G356" s="85"/>
      <c r="H356" s="200"/>
      <c r="I356" s="200"/>
      <c r="J356" s="83"/>
      <c r="K356" s="84"/>
      <c r="L356" s="85"/>
      <c r="M356" s="86"/>
    </row>
    <row r="357" spans="1:13" x14ac:dyDescent="0.2">
      <c r="A357" s="81"/>
      <c r="B357" s="82"/>
      <c r="C357" s="82"/>
      <c r="D357" s="83"/>
      <c r="E357" s="84"/>
      <c r="F357" s="145"/>
      <c r="G357" s="85"/>
      <c r="H357" s="200"/>
      <c r="I357" s="200"/>
      <c r="J357" s="83"/>
      <c r="K357" s="84"/>
      <c r="L357" s="85"/>
      <c r="M357" s="86"/>
    </row>
    <row r="358" spans="1:13" x14ac:dyDescent="0.2">
      <c r="A358" s="81"/>
      <c r="B358" s="82"/>
      <c r="C358" s="82"/>
      <c r="D358" s="83"/>
      <c r="E358" s="84"/>
      <c r="F358" s="145"/>
      <c r="G358" s="85"/>
      <c r="H358" s="200"/>
      <c r="I358" s="200"/>
      <c r="J358" s="83"/>
      <c r="K358" s="84"/>
      <c r="L358" s="85"/>
      <c r="M358" s="86"/>
    </row>
    <row r="359" spans="1:13" x14ac:dyDescent="0.2">
      <c r="A359" s="81"/>
      <c r="B359" s="82"/>
      <c r="C359" s="82"/>
      <c r="D359" s="83"/>
      <c r="E359" s="84"/>
      <c r="F359" s="145"/>
      <c r="G359" s="85"/>
      <c r="H359" s="200"/>
      <c r="I359" s="200"/>
      <c r="J359" s="83"/>
      <c r="K359" s="84"/>
      <c r="L359" s="85"/>
      <c r="M359" s="86"/>
    </row>
    <row r="360" spans="1:13" x14ac:dyDescent="0.2">
      <c r="A360" s="81"/>
      <c r="B360" s="82"/>
      <c r="C360" s="82"/>
      <c r="D360" s="83"/>
      <c r="E360" s="84"/>
      <c r="F360" s="145"/>
      <c r="G360" s="85"/>
      <c r="H360" s="200"/>
      <c r="I360" s="200"/>
      <c r="J360" s="83"/>
      <c r="K360" s="84"/>
      <c r="L360" s="85"/>
      <c r="M360" s="86"/>
    </row>
    <row r="361" spans="1:13" x14ac:dyDescent="0.2">
      <c r="A361" s="81"/>
      <c r="B361" s="82"/>
      <c r="C361" s="82"/>
      <c r="D361" s="83"/>
      <c r="E361" s="84"/>
      <c r="F361" s="145"/>
      <c r="G361" s="85"/>
      <c r="H361" s="200"/>
      <c r="I361" s="200"/>
      <c r="J361" s="83"/>
      <c r="K361" s="84"/>
      <c r="L361" s="85"/>
      <c r="M361" s="86"/>
    </row>
    <row r="362" spans="1:13" x14ac:dyDescent="0.2">
      <c r="A362" s="81"/>
      <c r="B362" s="82"/>
      <c r="C362" s="82"/>
      <c r="D362" s="83"/>
      <c r="E362" s="84"/>
      <c r="F362" s="145"/>
      <c r="G362" s="85"/>
      <c r="H362" s="200"/>
      <c r="I362" s="200"/>
      <c r="J362" s="83"/>
      <c r="K362" s="84"/>
      <c r="L362" s="85"/>
      <c r="M362" s="86"/>
    </row>
    <row r="363" spans="1:13" x14ac:dyDescent="0.2">
      <c r="A363" s="81"/>
      <c r="B363" s="82"/>
      <c r="C363" s="82"/>
      <c r="D363" s="83"/>
      <c r="E363" s="84"/>
      <c r="F363" s="145"/>
      <c r="G363" s="85"/>
      <c r="H363" s="200"/>
      <c r="I363" s="200"/>
      <c r="J363" s="83"/>
      <c r="K363" s="84"/>
      <c r="L363" s="85"/>
      <c r="M363" s="86"/>
    </row>
    <row r="364" spans="1:13" x14ac:dyDescent="0.2">
      <c r="A364" s="81"/>
      <c r="B364" s="82"/>
      <c r="C364" s="82"/>
      <c r="D364" s="83"/>
      <c r="E364" s="84"/>
      <c r="F364" s="145"/>
      <c r="G364" s="85"/>
      <c r="H364" s="200"/>
      <c r="I364" s="200"/>
      <c r="J364" s="83"/>
      <c r="K364" s="84"/>
      <c r="L364" s="85"/>
      <c r="M364" s="86"/>
    </row>
    <row r="365" spans="1:13" x14ac:dyDescent="0.2">
      <c r="A365" s="81"/>
      <c r="B365" s="82"/>
      <c r="C365" s="82"/>
      <c r="D365" s="83"/>
      <c r="E365" s="84"/>
      <c r="F365" s="145"/>
      <c r="G365" s="85"/>
      <c r="H365" s="200"/>
      <c r="I365" s="200"/>
      <c r="J365" s="83"/>
      <c r="K365" s="84"/>
      <c r="L365" s="85"/>
      <c r="M365" s="86"/>
    </row>
    <row r="366" spans="1:13" x14ac:dyDescent="0.2">
      <c r="A366" s="81"/>
      <c r="B366" s="82"/>
      <c r="C366" s="82"/>
      <c r="D366" s="83"/>
      <c r="E366" s="84"/>
      <c r="F366" s="145"/>
      <c r="G366" s="85"/>
      <c r="H366" s="200"/>
      <c r="I366" s="200"/>
      <c r="J366" s="83"/>
      <c r="K366" s="84"/>
      <c r="L366" s="85"/>
      <c r="M366" s="86"/>
    </row>
    <row r="367" spans="1:13" x14ac:dyDescent="0.2">
      <c r="A367" s="81"/>
      <c r="B367" s="82"/>
      <c r="C367" s="82"/>
      <c r="D367" s="83"/>
      <c r="E367" s="84"/>
      <c r="F367" s="145"/>
      <c r="G367" s="85"/>
      <c r="H367" s="200"/>
      <c r="I367" s="200"/>
      <c r="J367" s="83"/>
      <c r="K367" s="84"/>
      <c r="L367" s="85"/>
      <c r="M367" s="86"/>
    </row>
    <row r="368" spans="1:13" x14ac:dyDescent="0.2">
      <c r="A368" s="81"/>
      <c r="B368" s="82"/>
      <c r="C368" s="82"/>
      <c r="D368" s="83"/>
      <c r="E368" s="84"/>
      <c r="F368" s="145"/>
      <c r="G368" s="85"/>
      <c r="H368" s="200"/>
      <c r="I368" s="200"/>
      <c r="J368" s="83"/>
      <c r="K368" s="84"/>
      <c r="L368" s="85"/>
      <c r="M368" s="86"/>
    </row>
    <row r="369" spans="1:13" x14ac:dyDescent="0.2">
      <c r="A369" s="81"/>
      <c r="B369" s="82"/>
      <c r="C369" s="82"/>
      <c r="D369" s="83"/>
      <c r="E369" s="84"/>
      <c r="F369" s="145"/>
      <c r="G369" s="85"/>
      <c r="H369" s="200"/>
      <c r="I369" s="200"/>
      <c r="J369" s="83"/>
      <c r="K369" s="84"/>
      <c r="L369" s="85"/>
      <c r="M369" s="86"/>
    </row>
    <row r="370" spans="1:13" x14ac:dyDescent="0.2">
      <c r="A370" s="81"/>
      <c r="B370" s="82"/>
      <c r="C370" s="82"/>
      <c r="D370" s="83"/>
      <c r="E370" s="84"/>
      <c r="F370" s="145"/>
      <c r="G370" s="85"/>
      <c r="H370" s="200"/>
      <c r="I370" s="200"/>
      <c r="J370" s="83"/>
      <c r="K370" s="84"/>
      <c r="L370" s="85"/>
      <c r="M370" s="86"/>
    </row>
    <row r="371" spans="1:13" x14ac:dyDescent="0.2">
      <c r="A371" s="81"/>
      <c r="B371" s="82"/>
      <c r="C371" s="82"/>
      <c r="D371" s="83"/>
      <c r="E371" s="84"/>
      <c r="F371" s="145"/>
      <c r="G371" s="85"/>
      <c r="H371" s="200"/>
      <c r="I371" s="200"/>
      <c r="J371" s="83"/>
      <c r="K371" s="84"/>
      <c r="L371" s="85"/>
      <c r="M371" s="86"/>
    </row>
    <row r="372" spans="1:13" x14ac:dyDescent="0.2">
      <c r="A372" s="81"/>
      <c r="B372" s="82"/>
      <c r="C372" s="82"/>
      <c r="D372" s="83"/>
      <c r="E372" s="84"/>
      <c r="F372" s="145"/>
      <c r="G372" s="85"/>
      <c r="H372" s="200"/>
      <c r="I372" s="200"/>
      <c r="J372" s="83"/>
      <c r="K372" s="84"/>
      <c r="L372" s="85"/>
      <c r="M372" s="86"/>
    </row>
    <row r="373" spans="1:13" x14ac:dyDescent="0.2">
      <c r="A373" s="81"/>
      <c r="B373" s="82"/>
      <c r="C373" s="82"/>
      <c r="D373" s="83"/>
      <c r="E373" s="84"/>
      <c r="F373" s="145"/>
      <c r="G373" s="85"/>
      <c r="H373" s="200"/>
      <c r="I373" s="200"/>
      <c r="J373" s="83"/>
      <c r="K373" s="84"/>
      <c r="L373" s="85"/>
      <c r="M373" s="86"/>
    </row>
    <row r="374" spans="1:13" x14ac:dyDescent="0.2">
      <c r="A374" s="81"/>
      <c r="B374" s="82"/>
      <c r="C374" s="82"/>
      <c r="D374" s="83"/>
      <c r="E374" s="84"/>
      <c r="F374" s="145"/>
      <c r="G374" s="85"/>
      <c r="H374" s="200"/>
      <c r="I374" s="200"/>
      <c r="J374" s="83"/>
      <c r="K374" s="84"/>
      <c r="L374" s="85"/>
      <c r="M374" s="86"/>
    </row>
    <row r="375" spans="1:13" x14ac:dyDescent="0.2">
      <c r="A375" s="81"/>
      <c r="B375" s="82"/>
      <c r="C375" s="82"/>
      <c r="D375" s="83"/>
      <c r="E375" s="84"/>
      <c r="F375" s="145"/>
      <c r="G375" s="85"/>
      <c r="H375" s="200"/>
      <c r="I375" s="200"/>
      <c r="J375" s="83"/>
      <c r="K375" s="84"/>
      <c r="L375" s="85"/>
      <c r="M375" s="86"/>
    </row>
    <row r="376" spans="1:13" x14ac:dyDescent="0.2">
      <c r="A376" s="81"/>
      <c r="B376" s="82"/>
      <c r="C376" s="82"/>
      <c r="D376" s="83"/>
      <c r="E376" s="84"/>
      <c r="F376" s="145"/>
      <c r="G376" s="85"/>
      <c r="H376" s="200"/>
      <c r="I376" s="200"/>
      <c r="J376" s="83"/>
      <c r="K376" s="84"/>
      <c r="L376" s="85"/>
      <c r="M376" s="86"/>
    </row>
    <row r="377" spans="1:13" x14ac:dyDescent="0.2">
      <c r="A377" s="81"/>
      <c r="B377" s="82"/>
      <c r="C377" s="82"/>
      <c r="D377" s="83"/>
      <c r="E377" s="84"/>
      <c r="F377" s="145"/>
      <c r="G377" s="85"/>
      <c r="H377" s="200"/>
      <c r="I377" s="200"/>
      <c r="J377" s="83"/>
      <c r="K377" s="84"/>
      <c r="L377" s="85"/>
      <c r="M377" s="86"/>
    </row>
    <row r="378" spans="1:13" x14ac:dyDescent="0.2">
      <c r="A378" s="81"/>
      <c r="B378" s="82"/>
      <c r="C378" s="82"/>
      <c r="D378" s="83"/>
      <c r="E378" s="84"/>
      <c r="F378" s="145"/>
      <c r="G378" s="85"/>
      <c r="H378" s="200"/>
      <c r="I378" s="200"/>
      <c r="J378" s="83"/>
      <c r="K378" s="84"/>
      <c r="L378" s="85"/>
      <c r="M378" s="86"/>
    </row>
    <row r="379" spans="1:13" x14ac:dyDescent="0.2">
      <c r="A379" s="81"/>
      <c r="B379" s="82"/>
      <c r="C379" s="82"/>
      <c r="D379" s="83"/>
      <c r="E379" s="84"/>
      <c r="F379" s="145"/>
      <c r="G379" s="85"/>
      <c r="H379" s="200"/>
      <c r="I379" s="200"/>
      <c r="J379" s="83"/>
      <c r="K379" s="84"/>
      <c r="L379" s="85"/>
      <c r="M379" s="86"/>
    </row>
    <row r="380" spans="1:13" x14ac:dyDescent="0.2">
      <c r="A380" s="81"/>
      <c r="B380" s="82"/>
      <c r="C380" s="82"/>
      <c r="D380" s="83"/>
      <c r="E380" s="84"/>
      <c r="F380" s="145"/>
      <c r="G380" s="85"/>
      <c r="H380" s="200"/>
      <c r="I380" s="200"/>
      <c r="J380" s="83"/>
      <c r="K380" s="84"/>
      <c r="L380" s="85"/>
      <c r="M380" s="86"/>
    </row>
    <row r="381" spans="1:13" x14ac:dyDescent="0.2">
      <c r="A381" s="81"/>
      <c r="B381" s="82"/>
      <c r="C381" s="82"/>
      <c r="D381" s="83"/>
      <c r="E381" s="84"/>
      <c r="F381" s="145"/>
      <c r="G381" s="85"/>
      <c r="H381" s="200"/>
      <c r="I381" s="200"/>
      <c r="J381" s="83"/>
      <c r="K381" s="84"/>
      <c r="L381" s="85"/>
      <c r="M381" s="86"/>
    </row>
    <row r="382" spans="1:13" x14ac:dyDescent="0.2">
      <c r="A382" s="81"/>
      <c r="B382" s="82"/>
      <c r="C382" s="82"/>
      <c r="D382" s="83"/>
      <c r="E382" s="84"/>
      <c r="F382" s="145"/>
      <c r="G382" s="85"/>
      <c r="H382" s="200"/>
      <c r="I382" s="200"/>
      <c r="J382" s="83"/>
      <c r="K382" s="84"/>
      <c r="L382" s="85"/>
      <c r="M382" s="86"/>
    </row>
    <row r="383" spans="1:13" x14ac:dyDescent="0.2">
      <c r="A383" s="81"/>
      <c r="B383" s="82"/>
      <c r="C383" s="82"/>
      <c r="D383" s="83"/>
      <c r="E383" s="84"/>
      <c r="F383" s="145"/>
      <c r="G383" s="85"/>
      <c r="H383" s="200"/>
      <c r="I383" s="200"/>
      <c r="J383" s="83"/>
      <c r="K383" s="84"/>
      <c r="L383" s="85"/>
      <c r="M383" s="86"/>
    </row>
    <row r="384" spans="1:13" x14ac:dyDescent="0.2">
      <c r="A384" s="81"/>
      <c r="B384" s="82"/>
      <c r="C384" s="82"/>
      <c r="D384" s="83"/>
      <c r="E384" s="84"/>
      <c r="F384" s="145"/>
      <c r="G384" s="85"/>
      <c r="H384" s="200"/>
      <c r="I384" s="200"/>
      <c r="J384" s="83"/>
      <c r="K384" s="84"/>
      <c r="L384" s="85"/>
      <c r="M384" s="86"/>
    </row>
    <row r="385" spans="1:13" x14ac:dyDescent="0.2">
      <c r="A385" s="81"/>
      <c r="B385" s="82"/>
      <c r="C385" s="82"/>
      <c r="D385" s="83"/>
      <c r="E385" s="84"/>
      <c r="F385" s="145"/>
      <c r="G385" s="85"/>
      <c r="H385" s="200"/>
      <c r="I385" s="200"/>
      <c r="J385" s="83"/>
      <c r="K385" s="84"/>
      <c r="L385" s="85"/>
      <c r="M385" s="86"/>
    </row>
    <row r="386" spans="1:13" x14ac:dyDescent="0.2">
      <c r="A386" s="81"/>
      <c r="B386" s="82"/>
      <c r="C386" s="82"/>
      <c r="D386" s="83"/>
      <c r="E386" s="84"/>
      <c r="F386" s="145"/>
      <c r="G386" s="85"/>
      <c r="H386" s="200"/>
      <c r="I386" s="200"/>
      <c r="J386" s="83"/>
      <c r="K386" s="84"/>
      <c r="L386" s="85"/>
      <c r="M386" s="86"/>
    </row>
    <row r="387" spans="1:13" x14ac:dyDescent="0.2">
      <c r="A387" s="81"/>
      <c r="B387" s="82"/>
      <c r="C387" s="82"/>
      <c r="D387" s="83"/>
      <c r="E387" s="84"/>
      <c r="F387" s="145"/>
      <c r="G387" s="85"/>
      <c r="H387" s="200"/>
      <c r="I387" s="200"/>
      <c r="J387" s="83"/>
      <c r="K387" s="84"/>
      <c r="L387" s="85"/>
      <c r="M387" s="86"/>
    </row>
    <row r="388" spans="1:13" x14ac:dyDescent="0.2">
      <c r="A388" s="81"/>
      <c r="B388" s="82"/>
      <c r="C388" s="82"/>
      <c r="D388" s="83"/>
      <c r="E388" s="84"/>
      <c r="F388" s="145"/>
      <c r="G388" s="85"/>
      <c r="H388" s="200"/>
      <c r="I388" s="200"/>
      <c r="J388" s="83"/>
      <c r="K388" s="84"/>
      <c r="L388" s="85"/>
      <c r="M388" s="86"/>
    </row>
    <row r="389" spans="1:13" x14ac:dyDescent="0.2">
      <c r="A389" s="81"/>
      <c r="B389" s="82"/>
      <c r="C389" s="82"/>
      <c r="D389" s="83"/>
      <c r="E389" s="84"/>
      <c r="F389" s="145"/>
      <c r="G389" s="85"/>
      <c r="H389" s="200"/>
      <c r="I389" s="200"/>
      <c r="J389" s="83"/>
      <c r="K389" s="84"/>
      <c r="L389" s="85"/>
      <c r="M389" s="86"/>
    </row>
    <row r="390" spans="1:13" x14ac:dyDescent="0.2">
      <c r="A390" s="81"/>
      <c r="B390" s="82"/>
      <c r="C390" s="82"/>
      <c r="D390" s="83"/>
      <c r="E390" s="84"/>
      <c r="F390" s="145"/>
      <c r="G390" s="85"/>
      <c r="H390" s="200"/>
      <c r="I390" s="200"/>
      <c r="J390" s="83"/>
      <c r="K390" s="84"/>
      <c r="L390" s="85"/>
      <c r="M390" s="86"/>
    </row>
    <row r="391" spans="1:13" x14ac:dyDescent="0.2">
      <c r="A391" s="81"/>
      <c r="B391" s="82"/>
      <c r="C391" s="82"/>
      <c r="D391" s="83"/>
      <c r="E391" s="84"/>
      <c r="F391" s="145"/>
      <c r="G391" s="85"/>
      <c r="H391" s="200"/>
      <c r="I391" s="200"/>
      <c r="J391" s="83"/>
      <c r="K391" s="84"/>
      <c r="L391" s="85"/>
      <c r="M391" s="86"/>
    </row>
    <row r="392" spans="1:13" x14ac:dyDescent="0.2">
      <c r="A392" s="81"/>
      <c r="B392" s="82"/>
      <c r="C392" s="82"/>
      <c r="D392" s="83"/>
      <c r="E392" s="84"/>
      <c r="F392" s="145"/>
      <c r="G392" s="85"/>
      <c r="H392" s="200"/>
      <c r="I392" s="200"/>
      <c r="J392" s="83"/>
      <c r="K392" s="84"/>
      <c r="L392" s="85"/>
      <c r="M392" s="86"/>
    </row>
    <row r="393" spans="1:13" x14ac:dyDescent="0.2">
      <c r="A393" s="81"/>
      <c r="B393" s="82"/>
      <c r="C393" s="82"/>
      <c r="D393" s="83"/>
      <c r="E393" s="84"/>
      <c r="F393" s="145"/>
      <c r="G393" s="85"/>
      <c r="H393" s="200"/>
      <c r="I393" s="200"/>
      <c r="J393" s="83"/>
      <c r="K393" s="84"/>
      <c r="L393" s="85"/>
      <c r="M393" s="86"/>
    </row>
    <row r="394" spans="1:13" x14ac:dyDescent="0.2">
      <c r="A394" s="81"/>
      <c r="B394" s="82"/>
      <c r="C394" s="82"/>
      <c r="D394" s="83"/>
      <c r="E394" s="84"/>
      <c r="F394" s="145"/>
      <c r="G394" s="85"/>
      <c r="H394" s="200"/>
      <c r="I394" s="200"/>
      <c r="J394" s="83"/>
      <c r="K394" s="84"/>
      <c r="L394" s="85"/>
      <c r="M394" s="86"/>
    </row>
    <row r="395" spans="1:13" x14ac:dyDescent="0.2">
      <c r="A395" s="81"/>
      <c r="B395" s="82"/>
      <c r="C395" s="82"/>
      <c r="D395" s="83"/>
      <c r="E395" s="84"/>
      <c r="F395" s="145"/>
      <c r="G395" s="85"/>
      <c r="H395" s="200"/>
      <c r="I395" s="200"/>
      <c r="J395" s="83"/>
      <c r="K395" s="84"/>
      <c r="L395" s="85"/>
      <c r="M395" s="86"/>
    </row>
    <row r="396" spans="1:13" x14ac:dyDescent="0.2">
      <c r="A396" s="81"/>
      <c r="B396" s="82"/>
      <c r="C396" s="82"/>
      <c r="D396" s="83"/>
      <c r="E396" s="84"/>
      <c r="F396" s="145"/>
      <c r="G396" s="85"/>
      <c r="H396" s="200"/>
      <c r="I396" s="200"/>
      <c r="J396" s="83"/>
      <c r="K396" s="84"/>
      <c r="L396" s="85"/>
      <c r="M396" s="86"/>
    </row>
    <row r="397" spans="1:13" x14ac:dyDescent="0.2">
      <c r="A397" s="81"/>
      <c r="B397" s="82"/>
      <c r="C397" s="82"/>
      <c r="D397" s="83"/>
      <c r="E397" s="84"/>
      <c r="F397" s="145"/>
      <c r="G397" s="85"/>
      <c r="H397" s="200"/>
      <c r="I397" s="200"/>
      <c r="J397" s="83"/>
      <c r="K397" s="84"/>
      <c r="L397" s="85"/>
      <c r="M397" s="86"/>
    </row>
    <row r="398" spans="1:13" x14ac:dyDescent="0.2">
      <c r="A398" s="81"/>
      <c r="B398" s="82"/>
      <c r="C398" s="82"/>
      <c r="D398" s="83"/>
      <c r="E398" s="84"/>
      <c r="F398" s="145"/>
      <c r="G398" s="85"/>
      <c r="H398" s="200"/>
      <c r="I398" s="200"/>
      <c r="J398" s="83"/>
      <c r="K398" s="84"/>
      <c r="L398" s="85"/>
      <c r="M398" s="86"/>
    </row>
    <row r="399" spans="1:13" x14ac:dyDescent="0.2">
      <c r="A399" s="81"/>
      <c r="B399" s="82"/>
      <c r="C399" s="82"/>
      <c r="D399" s="83"/>
      <c r="E399" s="84"/>
      <c r="F399" s="145"/>
      <c r="G399" s="85"/>
      <c r="H399" s="200"/>
      <c r="I399" s="200"/>
      <c r="J399" s="83"/>
      <c r="K399" s="84"/>
      <c r="L399" s="85"/>
      <c r="M399" s="86"/>
    </row>
    <row r="400" spans="1:13" x14ac:dyDescent="0.2">
      <c r="A400" s="81"/>
      <c r="B400" s="82"/>
      <c r="C400" s="82"/>
      <c r="D400" s="83"/>
      <c r="E400" s="84"/>
      <c r="F400" s="145"/>
      <c r="G400" s="85"/>
      <c r="H400" s="200"/>
      <c r="I400" s="200"/>
      <c r="J400" s="83"/>
      <c r="K400" s="84"/>
      <c r="L400" s="85"/>
      <c r="M400" s="86"/>
    </row>
    <row r="401" spans="1:13" x14ac:dyDescent="0.2">
      <c r="A401" s="81"/>
      <c r="B401" s="82"/>
      <c r="C401" s="82"/>
      <c r="D401" s="83"/>
      <c r="E401" s="84"/>
      <c r="F401" s="145"/>
      <c r="G401" s="85"/>
      <c r="H401" s="200"/>
      <c r="I401" s="200"/>
      <c r="J401" s="83"/>
      <c r="K401" s="84"/>
      <c r="L401" s="85"/>
      <c r="M401" s="86"/>
    </row>
    <row r="402" spans="1:13" x14ac:dyDescent="0.2">
      <c r="A402" s="81"/>
      <c r="B402" s="82"/>
      <c r="C402" s="82"/>
      <c r="D402" s="83"/>
      <c r="E402" s="84"/>
      <c r="F402" s="145"/>
      <c r="G402" s="85"/>
      <c r="H402" s="200"/>
      <c r="I402" s="200"/>
      <c r="J402" s="83"/>
      <c r="K402" s="84"/>
      <c r="L402" s="85"/>
      <c r="M402" s="86"/>
    </row>
    <row r="403" spans="1:13" x14ac:dyDescent="0.2">
      <c r="A403" s="81"/>
      <c r="B403" s="82"/>
      <c r="C403" s="82"/>
      <c r="D403" s="83"/>
      <c r="E403" s="84"/>
      <c r="F403" s="145"/>
      <c r="G403" s="85"/>
      <c r="H403" s="200"/>
      <c r="I403" s="200"/>
      <c r="J403" s="83"/>
      <c r="K403" s="84"/>
      <c r="L403" s="85"/>
      <c r="M403" s="86"/>
    </row>
    <row r="404" spans="1:13" x14ac:dyDescent="0.2">
      <c r="A404" s="81"/>
      <c r="B404" s="82"/>
      <c r="C404" s="82"/>
      <c r="D404" s="83"/>
      <c r="E404" s="84"/>
      <c r="F404" s="145"/>
      <c r="G404" s="85"/>
      <c r="H404" s="200"/>
      <c r="I404" s="200"/>
      <c r="J404" s="83"/>
      <c r="K404" s="84"/>
      <c r="L404" s="85"/>
      <c r="M404" s="86"/>
    </row>
    <row r="405" spans="1:13" x14ac:dyDescent="0.2">
      <c r="A405" s="81"/>
      <c r="B405" s="82"/>
      <c r="C405" s="82"/>
      <c r="D405" s="83"/>
      <c r="E405" s="84"/>
      <c r="F405" s="145"/>
      <c r="G405" s="85"/>
      <c r="H405" s="200"/>
      <c r="I405" s="200"/>
      <c r="J405" s="83"/>
      <c r="K405" s="84"/>
      <c r="L405" s="85"/>
      <c r="M405" s="86"/>
    </row>
    <row r="406" spans="1:13" x14ac:dyDescent="0.2">
      <c r="A406" s="81"/>
      <c r="B406" s="82"/>
      <c r="C406" s="82"/>
      <c r="D406" s="83"/>
      <c r="E406" s="84"/>
      <c r="F406" s="145"/>
      <c r="G406" s="85"/>
      <c r="H406" s="200"/>
      <c r="I406" s="200"/>
      <c r="J406" s="83"/>
      <c r="K406" s="84"/>
      <c r="L406" s="85"/>
      <c r="M406" s="86"/>
    </row>
    <row r="407" spans="1:13" x14ac:dyDescent="0.2">
      <c r="A407" s="81"/>
      <c r="B407" s="82"/>
      <c r="C407" s="82"/>
      <c r="D407" s="83"/>
      <c r="E407" s="84"/>
      <c r="F407" s="145"/>
      <c r="G407" s="85"/>
      <c r="H407" s="200"/>
      <c r="I407" s="200"/>
      <c r="J407" s="83"/>
      <c r="K407" s="84"/>
      <c r="L407" s="85"/>
      <c r="M407" s="86"/>
    </row>
    <row r="408" spans="1:13" x14ac:dyDescent="0.2">
      <c r="A408" s="81"/>
      <c r="B408" s="82"/>
      <c r="C408" s="82"/>
      <c r="D408" s="83"/>
      <c r="E408" s="84"/>
      <c r="F408" s="145"/>
      <c r="G408" s="85"/>
      <c r="H408" s="200"/>
      <c r="I408" s="200"/>
      <c r="J408" s="83"/>
      <c r="K408" s="84"/>
      <c r="L408" s="85"/>
      <c r="M408" s="86"/>
    </row>
    <row r="409" spans="1:13" x14ac:dyDescent="0.2">
      <c r="A409" s="81"/>
      <c r="B409" s="82"/>
      <c r="C409" s="82"/>
      <c r="D409" s="83"/>
      <c r="E409" s="84"/>
      <c r="F409" s="145"/>
      <c r="G409" s="85"/>
      <c r="H409" s="200"/>
      <c r="I409" s="200"/>
      <c r="J409" s="83"/>
      <c r="K409" s="84"/>
      <c r="L409" s="85"/>
      <c r="M409" s="86"/>
    </row>
    <row r="410" spans="1:13" x14ac:dyDescent="0.2">
      <c r="A410" s="81"/>
      <c r="B410" s="82"/>
      <c r="C410" s="82"/>
      <c r="D410" s="83"/>
      <c r="E410" s="84"/>
      <c r="F410" s="145"/>
      <c r="G410" s="85"/>
      <c r="H410" s="200"/>
      <c r="I410" s="200"/>
      <c r="J410" s="83"/>
      <c r="K410" s="84"/>
      <c r="L410" s="85"/>
      <c r="M410" s="86"/>
    </row>
    <row r="411" spans="1:13" x14ac:dyDescent="0.2">
      <c r="A411" s="81"/>
      <c r="B411" s="82"/>
      <c r="C411" s="82"/>
      <c r="D411" s="83"/>
      <c r="E411" s="84"/>
      <c r="F411" s="145"/>
      <c r="G411" s="85"/>
      <c r="H411" s="200"/>
      <c r="I411" s="200"/>
      <c r="J411" s="83"/>
      <c r="K411" s="84"/>
      <c r="L411" s="85"/>
      <c r="M411" s="86"/>
    </row>
    <row r="412" spans="1:13" x14ac:dyDescent="0.2">
      <c r="A412" s="81"/>
      <c r="B412" s="82"/>
      <c r="C412" s="82"/>
      <c r="D412" s="83"/>
      <c r="E412" s="84"/>
      <c r="F412" s="145"/>
      <c r="G412" s="85"/>
      <c r="H412" s="200"/>
      <c r="I412" s="200"/>
      <c r="J412" s="83"/>
      <c r="K412" s="84"/>
      <c r="L412" s="85"/>
      <c r="M412" s="86"/>
    </row>
    <row r="413" spans="1:13" x14ac:dyDescent="0.2">
      <c r="A413" s="81"/>
      <c r="B413" s="82"/>
      <c r="C413" s="82"/>
      <c r="D413" s="83"/>
      <c r="E413" s="84"/>
      <c r="F413" s="145"/>
      <c r="G413" s="85"/>
      <c r="H413" s="200"/>
      <c r="I413" s="200"/>
      <c r="J413" s="83"/>
      <c r="K413" s="84"/>
      <c r="L413" s="85"/>
      <c r="M413" s="86"/>
    </row>
    <row r="414" spans="1:13" x14ac:dyDescent="0.2">
      <c r="A414" s="81"/>
      <c r="B414" s="82"/>
      <c r="C414" s="82"/>
      <c r="D414" s="83"/>
      <c r="E414" s="84"/>
      <c r="F414" s="145"/>
      <c r="G414" s="85"/>
      <c r="H414" s="200"/>
      <c r="I414" s="200"/>
      <c r="J414" s="83"/>
      <c r="K414" s="84"/>
      <c r="L414" s="85"/>
      <c r="M414" s="86"/>
    </row>
    <row r="415" spans="1:13" x14ac:dyDescent="0.2">
      <c r="A415" s="81"/>
      <c r="B415" s="82"/>
      <c r="C415" s="82"/>
      <c r="D415" s="83"/>
      <c r="E415" s="84"/>
      <c r="F415" s="145"/>
      <c r="G415" s="85"/>
      <c r="H415" s="200"/>
      <c r="I415" s="200"/>
      <c r="J415" s="83"/>
      <c r="K415" s="84"/>
      <c r="L415" s="85"/>
      <c r="M415" s="86"/>
    </row>
    <row r="416" spans="1:13" x14ac:dyDescent="0.2">
      <c r="A416" s="81"/>
      <c r="B416" s="82"/>
      <c r="C416" s="82"/>
      <c r="D416" s="83"/>
      <c r="E416" s="84"/>
      <c r="F416" s="145"/>
      <c r="G416" s="85"/>
      <c r="H416" s="200"/>
      <c r="I416" s="200"/>
      <c r="J416" s="83"/>
      <c r="K416" s="84"/>
      <c r="L416" s="85"/>
      <c r="M416" s="86"/>
    </row>
    <row r="417" spans="1:13" x14ac:dyDescent="0.2">
      <c r="A417" s="81"/>
      <c r="B417" s="82"/>
      <c r="C417" s="82"/>
      <c r="D417" s="83"/>
      <c r="E417" s="84"/>
      <c r="F417" s="145"/>
      <c r="G417" s="85"/>
      <c r="H417" s="200"/>
      <c r="I417" s="200"/>
      <c r="J417" s="83"/>
      <c r="K417" s="84"/>
      <c r="L417" s="85"/>
      <c r="M417" s="86"/>
    </row>
    <row r="418" spans="1:13" x14ac:dyDescent="0.2">
      <c r="A418" s="81"/>
      <c r="B418" s="82"/>
      <c r="C418" s="82"/>
      <c r="D418" s="83"/>
      <c r="E418" s="84"/>
      <c r="F418" s="145"/>
      <c r="G418" s="85"/>
      <c r="H418" s="200"/>
      <c r="I418" s="200"/>
      <c r="J418" s="83"/>
      <c r="K418" s="84"/>
      <c r="L418" s="85"/>
      <c r="M418" s="86"/>
    </row>
    <row r="419" spans="1:13" x14ac:dyDescent="0.2">
      <c r="A419" s="81"/>
      <c r="B419" s="82"/>
      <c r="C419" s="82"/>
      <c r="D419" s="83"/>
      <c r="E419" s="84"/>
      <c r="F419" s="145"/>
      <c r="G419" s="85"/>
      <c r="H419" s="200"/>
      <c r="I419" s="200"/>
      <c r="J419" s="83"/>
      <c r="K419" s="84"/>
      <c r="L419" s="85"/>
      <c r="M419" s="86"/>
    </row>
    <row r="420" spans="1:13" x14ac:dyDescent="0.2">
      <c r="A420" s="81"/>
      <c r="B420" s="82"/>
      <c r="C420" s="82"/>
      <c r="D420" s="83"/>
      <c r="E420" s="84"/>
      <c r="F420" s="145"/>
      <c r="G420" s="85"/>
      <c r="H420" s="200"/>
      <c r="I420" s="200"/>
      <c r="J420" s="83"/>
      <c r="K420" s="84"/>
      <c r="L420" s="85"/>
      <c r="M420" s="86"/>
    </row>
    <row r="421" spans="1:13" x14ac:dyDescent="0.2">
      <c r="A421" s="81"/>
      <c r="B421" s="82"/>
      <c r="C421" s="82"/>
      <c r="D421" s="83"/>
      <c r="E421" s="84"/>
      <c r="F421" s="145"/>
      <c r="G421" s="85"/>
      <c r="H421" s="200"/>
      <c r="I421" s="200"/>
      <c r="J421" s="83"/>
      <c r="K421" s="84"/>
      <c r="L421" s="85"/>
      <c r="M421" s="86"/>
    </row>
    <row r="422" spans="1:13" x14ac:dyDescent="0.2">
      <c r="A422" s="81"/>
      <c r="B422" s="82"/>
      <c r="C422" s="82"/>
      <c r="D422" s="83"/>
      <c r="E422" s="84"/>
      <c r="F422" s="145"/>
      <c r="G422" s="85"/>
      <c r="H422" s="200"/>
      <c r="I422" s="200"/>
      <c r="J422" s="83"/>
      <c r="K422" s="84"/>
      <c r="L422" s="85"/>
      <c r="M422" s="86"/>
    </row>
    <row r="423" spans="1:13" x14ac:dyDescent="0.2">
      <c r="A423" s="81"/>
      <c r="B423" s="82"/>
      <c r="C423" s="82"/>
      <c r="D423" s="83"/>
      <c r="E423" s="84"/>
      <c r="F423" s="145"/>
      <c r="G423" s="85"/>
      <c r="H423" s="200"/>
      <c r="I423" s="200"/>
      <c r="J423" s="83"/>
      <c r="K423" s="84"/>
      <c r="L423" s="85"/>
      <c r="M423" s="86"/>
    </row>
    <row r="424" spans="1:13" x14ac:dyDescent="0.2">
      <c r="A424" s="81"/>
      <c r="B424" s="82"/>
      <c r="C424" s="82"/>
      <c r="D424" s="83"/>
      <c r="E424" s="84"/>
      <c r="F424" s="145"/>
      <c r="G424" s="85"/>
      <c r="H424" s="200"/>
      <c r="I424" s="200"/>
      <c r="J424" s="83"/>
      <c r="K424" s="84"/>
      <c r="L424" s="85"/>
      <c r="M424" s="86"/>
    </row>
    <row r="425" spans="1:13" x14ac:dyDescent="0.2">
      <c r="A425" s="81"/>
      <c r="B425" s="82"/>
      <c r="C425" s="82"/>
      <c r="D425" s="83"/>
      <c r="E425" s="84"/>
      <c r="F425" s="145"/>
      <c r="G425" s="85"/>
      <c r="H425" s="200"/>
      <c r="I425" s="200"/>
      <c r="J425" s="83"/>
      <c r="K425" s="84"/>
      <c r="L425" s="85"/>
      <c r="M425" s="86"/>
    </row>
    <row r="426" spans="1:13" x14ac:dyDescent="0.2">
      <c r="A426" s="81"/>
      <c r="B426" s="82"/>
      <c r="C426" s="82"/>
      <c r="D426" s="83"/>
      <c r="E426" s="84"/>
      <c r="F426" s="145"/>
      <c r="G426" s="85"/>
      <c r="H426" s="200"/>
      <c r="I426" s="200"/>
      <c r="J426" s="83"/>
      <c r="K426" s="84"/>
      <c r="L426" s="85"/>
      <c r="M426" s="86"/>
    </row>
    <row r="427" spans="1:13" x14ac:dyDescent="0.2">
      <c r="A427" s="81"/>
      <c r="B427" s="82"/>
      <c r="C427" s="82"/>
      <c r="D427" s="83"/>
      <c r="E427" s="84"/>
      <c r="F427" s="145"/>
      <c r="G427" s="85"/>
      <c r="H427" s="200"/>
      <c r="I427" s="200"/>
      <c r="J427" s="83"/>
      <c r="K427" s="84"/>
      <c r="L427" s="85"/>
      <c r="M427" s="86"/>
    </row>
    <row r="428" spans="1:13" x14ac:dyDescent="0.2">
      <c r="A428" s="81"/>
      <c r="B428" s="82"/>
      <c r="C428" s="82"/>
      <c r="D428" s="83"/>
      <c r="E428" s="84"/>
      <c r="F428" s="145"/>
      <c r="G428" s="85"/>
      <c r="H428" s="200"/>
      <c r="I428" s="200"/>
      <c r="J428" s="83"/>
      <c r="K428" s="84"/>
      <c r="L428" s="85"/>
      <c r="M428" s="86"/>
    </row>
    <row r="429" spans="1:13" x14ac:dyDescent="0.2">
      <c r="A429" s="81"/>
      <c r="B429" s="82"/>
      <c r="C429" s="82"/>
      <c r="D429" s="83"/>
      <c r="E429" s="84"/>
      <c r="F429" s="145"/>
      <c r="G429" s="85"/>
      <c r="H429" s="200"/>
      <c r="I429" s="200"/>
      <c r="J429" s="83"/>
      <c r="K429" s="84"/>
      <c r="L429" s="85"/>
      <c r="M429" s="86"/>
    </row>
    <row r="430" spans="1:13" x14ac:dyDescent="0.2">
      <c r="A430" s="81"/>
      <c r="B430" s="82"/>
      <c r="C430" s="82"/>
      <c r="D430" s="83"/>
      <c r="E430" s="84"/>
      <c r="F430" s="145"/>
      <c r="G430" s="85"/>
      <c r="H430" s="200"/>
      <c r="I430" s="200"/>
      <c r="J430" s="83"/>
      <c r="K430" s="84"/>
      <c r="L430" s="85"/>
      <c r="M430" s="86"/>
    </row>
    <row r="431" spans="1:13" x14ac:dyDescent="0.2">
      <c r="A431" s="81"/>
      <c r="B431" s="82"/>
      <c r="C431" s="82"/>
      <c r="D431" s="83"/>
      <c r="E431" s="84"/>
      <c r="F431" s="145"/>
      <c r="G431" s="85"/>
      <c r="H431" s="200"/>
      <c r="I431" s="200"/>
      <c r="J431" s="83"/>
      <c r="K431" s="84"/>
      <c r="L431" s="85"/>
      <c r="M431" s="86"/>
    </row>
    <row r="432" spans="1:13" x14ac:dyDescent="0.2">
      <c r="A432" s="81"/>
      <c r="B432" s="82"/>
      <c r="C432" s="82"/>
      <c r="D432" s="83"/>
      <c r="E432" s="84"/>
      <c r="F432" s="145"/>
      <c r="G432" s="85"/>
      <c r="H432" s="200"/>
      <c r="I432" s="200"/>
      <c r="J432" s="83"/>
      <c r="K432" s="84"/>
      <c r="L432" s="85"/>
      <c r="M432" s="86"/>
    </row>
    <row r="433" spans="1:13" x14ac:dyDescent="0.2">
      <c r="A433" s="81"/>
      <c r="B433" s="82"/>
      <c r="C433" s="82"/>
      <c r="D433" s="83"/>
      <c r="E433" s="84"/>
      <c r="F433" s="145"/>
      <c r="G433" s="85"/>
      <c r="H433" s="200"/>
      <c r="I433" s="200"/>
      <c r="J433" s="83"/>
      <c r="K433" s="84"/>
      <c r="L433" s="85"/>
      <c r="M433" s="86"/>
    </row>
    <row r="434" spans="1:13" x14ac:dyDescent="0.2">
      <c r="A434" s="81"/>
      <c r="B434" s="82"/>
      <c r="C434" s="82"/>
      <c r="D434" s="83"/>
      <c r="E434" s="84"/>
      <c r="F434" s="145"/>
      <c r="G434" s="85"/>
      <c r="H434" s="200"/>
      <c r="I434" s="200"/>
      <c r="J434" s="83"/>
      <c r="K434" s="84"/>
      <c r="L434" s="85"/>
      <c r="M434" s="86"/>
    </row>
    <row r="435" spans="1:13" x14ac:dyDescent="0.2">
      <c r="A435" s="81"/>
      <c r="B435" s="82"/>
      <c r="C435" s="82"/>
      <c r="D435" s="83"/>
      <c r="E435" s="84"/>
      <c r="F435" s="145"/>
      <c r="G435" s="85"/>
      <c r="H435" s="200"/>
      <c r="I435" s="200"/>
      <c r="J435" s="83"/>
      <c r="K435" s="84"/>
      <c r="L435" s="85"/>
      <c r="M435" s="86"/>
    </row>
    <row r="436" spans="1:13" x14ac:dyDescent="0.2">
      <c r="A436" s="81"/>
      <c r="B436" s="82"/>
      <c r="C436" s="82"/>
      <c r="D436" s="83"/>
      <c r="E436" s="84"/>
      <c r="F436" s="145"/>
      <c r="G436" s="85"/>
      <c r="H436" s="200"/>
      <c r="I436" s="200"/>
      <c r="J436" s="83"/>
      <c r="K436" s="84"/>
      <c r="L436" s="85"/>
      <c r="M436" s="86"/>
    </row>
    <row r="437" spans="1:13" x14ac:dyDescent="0.2">
      <c r="A437" s="81"/>
      <c r="B437" s="82"/>
      <c r="C437" s="82"/>
      <c r="D437" s="83"/>
      <c r="E437" s="84"/>
      <c r="F437" s="145"/>
      <c r="G437" s="85"/>
      <c r="H437" s="200"/>
      <c r="I437" s="200"/>
      <c r="J437" s="83"/>
      <c r="K437" s="84"/>
      <c r="L437" s="85"/>
      <c r="M437" s="86"/>
    </row>
    <row r="438" spans="1:13" x14ac:dyDescent="0.2">
      <c r="A438" s="81"/>
      <c r="B438" s="82"/>
      <c r="C438" s="82"/>
      <c r="D438" s="83"/>
      <c r="E438" s="84"/>
      <c r="F438" s="145"/>
      <c r="G438" s="85"/>
      <c r="H438" s="200"/>
      <c r="I438" s="200"/>
      <c r="J438" s="83"/>
      <c r="K438" s="84"/>
      <c r="L438" s="85"/>
      <c r="M438" s="86"/>
    </row>
    <row r="439" spans="1:13" x14ac:dyDescent="0.2">
      <c r="A439" s="81"/>
      <c r="B439" s="82"/>
      <c r="C439" s="82"/>
      <c r="D439" s="83"/>
      <c r="E439" s="84"/>
      <c r="F439" s="145"/>
      <c r="G439" s="85"/>
      <c r="H439" s="200"/>
      <c r="I439" s="200"/>
      <c r="J439" s="83"/>
      <c r="K439" s="84"/>
      <c r="L439" s="85"/>
      <c r="M439" s="86"/>
    </row>
    <row r="440" spans="1:13" x14ac:dyDescent="0.2">
      <c r="A440" s="81"/>
      <c r="B440" s="82"/>
      <c r="C440" s="82"/>
      <c r="D440" s="83"/>
      <c r="E440" s="84"/>
      <c r="F440" s="145"/>
      <c r="G440" s="85"/>
      <c r="H440" s="200"/>
      <c r="I440" s="200"/>
      <c r="J440" s="83"/>
      <c r="K440" s="84"/>
      <c r="L440" s="85"/>
      <c r="M440" s="86"/>
    </row>
    <row r="441" spans="1:13" x14ac:dyDescent="0.2">
      <c r="A441" s="81"/>
      <c r="B441" s="82"/>
      <c r="C441" s="82"/>
      <c r="D441" s="83"/>
      <c r="E441" s="84"/>
      <c r="F441" s="145"/>
      <c r="G441" s="85"/>
      <c r="H441" s="200"/>
      <c r="I441" s="200"/>
      <c r="J441" s="83"/>
      <c r="K441" s="84"/>
      <c r="L441" s="85"/>
      <c r="M441" s="86"/>
    </row>
    <row r="442" spans="1:13" x14ac:dyDescent="0.2">
      <c r="A442" s="81"/>
      <c r="B442" s="82"/>
      <c r="C442" s="82"/>
      <c r="D442" s="83"/>
      <c r="E442" s="84"/>
      <c r="F442" s="145"/>
      <c r="G442" s="85"/>
      <c r="H442" s="200"/>
      <c r="I442" s="200"/>
      <c r="J442" s="83"/>
      <c r="K442" s="84"/>
      <c r="L442" s="85"/>
      <c r="M442" s="86"/>
    </row>
    <row r="443" spans="1:13" x14ac:dyDescent="0.2">
      <c r="A443" s="81"/>
      <c r="B443" s="82"/>
      <c r="C443" s="82"/>
      <c r="D443" s="83"/>
      <c r="E443" s="84"/>
      <c r="F443" s="145"/>
      <c r="G443" s="85"/>
      <c r="H443" s="200"/>
      <c r="I443" s="200"/>
      <c r="J443" s="83"/>
      <c r="K443" s="84"/>
      <c r="L443" s="85"/>
      <c r="M443" s="86"/>
    </row>
    <row r="444" spans="1:13" x14ac:dyDescent="0.2">
      <c r="A444" s="81"/>
      <c r="B444" s="82"/>
      <c r="C444" s="82"/>
      <c r="D444" s="83"/>
      <c r="E444" s="84"/>
      <c r="F444" s="145"/>
      <c r="G444" s="85"/>
      <c r="H444" s="200"/>
      <c r="I444" s="200"/>
      <c r="J444" s="83"/>
      <c r="K444" s="84"/>
      <c r="L444" s="85"/>
      <c r="M444" s="86"/>
    </row>
    <row r="445" spans="1:13" x14ac:dyDescent="0.2">
      <c r="A445" s="81"/>
      <c r="B445" s="82"/>
      <c r="C445" s="82"/>
      <c r="D445" s="83"/>
      <c r="E445" s="84"/>
      <c r="F445" s="145"/>
      <c r="G445" s="85"/>
      <c r="H445" s="200"/>
      <c r="I445" s="200"/>
      <c r="J445" s="83"/>
      <c r="K445" s="84"/>
      <c r="L445" s="85"/>
      <c r="M445" s="86"/>
    </row>
    <row r="446" spans="1:13" x14ac:dyDescent="0.2">
      <c r="A446" s="81"/>
      <c r="B446" s="82"/>
      <c r="C446" s="82"/>
      <c r="D446" s="83"/>
      <c r="E446" s="84"/>
      <c r="F446" s="145"/>
      <c r="G446" s="85"/>
      <c r="H446" s="200"/>
      <c r="I446" s="200"/>
      <c r="J446" s="83"/>
      <c r="K446" s="84"/>
      <c r="L446" s="85"/>
      <c r="M446" s="86"/>
    </row>
    <row r="447" spans="1:13" x14ac:dyDescent="0.2">
      <c r="A447" s="81"/>
      <c r="B447" s="82"/>
      <c r="C447" s="82"/>
      <c r="D447" s="83"/>
      <c r="E447" s="84"/>
      <c r="F447" s="145"/>
      <c r="G447" s="85"/>
      <c r="H447" s="200"/>
      <c r="I447" s="200"/>
      <c r="J447" s="83"/>
      <c r="K447" s="84"/>
      <c r="L447" s="85"/>
      <c r="M447" s="86"/>
    </row>
    <row r="448" spans="1:13" x14ac:dyDescent="0.2">
      <c r="A448" s="81"/>
      <c r="B448" s="82"/>
      <c r="C448" s="82"/>
      <c r="D448" s="83"/>
      <c r="E448" s="84"/>
      <c r="F448" s="145"/>
      <c r="G448" s="85"/>
      <c r="H448" s="200"/>
      <c r="I448" s="200"/>
      <c r="J448" s="83"/>
      <c r="K448" s="84"/>
      <c r="L448" s="85"/>
      <c r="M448" s="86"/>
    </row>
    <row r="449" spans="1:13" x14ac:dyDescent="0.2">
      <c r="A449" s="81"/>
      <c r="B449" s="82"/>
      <c r="C449" s="82"/>
      <c r="D449" s="83"/>
      <c r="E449" s="84"/>
      <c r="F449" s="145"/>
      <c r="G449" s="85"/>
      <c r="H449" s="200"/>
      <c r="I449" s="200"/>
      <c r="J449" s="83"/>
      <c r="K449" s="84"/>
      <c r="L449" s="85"/>
      <c r="M449" s="86"/>
    </row>
    <row r="450" spans="1:13" x14ac:dyDescent="0.2">
      <c r="A450" s="81"/>
      <c r="B450" s="82"/>
      <c r="C450" s="82"/>
      <c r="D450" s="83"/>
      <c r="E450" s="84"/>
      <c r="F450" s="145"/>
      <c r="G450" s="85"/>
      <c r="H450" s="200"/>
      <c r="I450" s="200"/>
      <c r="J450" s="83"/>
      <c r="K450" s="84"/>
      <c r="L450" s="85"/>
      <c r="M450" s="86"/>
    </row>
    <row r="451" spans="1:13" x14ac:dyDescent="0.2">
      <c r="A451" s="81"/>
      <c r="B451" s="82"/>
      <c r="C451" s="82"/>
      <c r="D451" s="83"/>
      <c r="E451" s="84"/>
      <c r="F451" s="145"/>
      <c r="G451" s="85"/>
      <c r="H451" s="200"/>
      <c r="I451" s="200"/>
      <c r="J451" s="83"/>
      <c r="K451" s="84"/>
      <c r="L451" s="85"/>
      <c r="M451" s="86"/>
    </row>
    <row r="452" spans="1:13" x14ac:dyDescent="0.2">
      <c r="A452" s="81"/>
      <c r="B452" s="82"/>
      <c r="C452" s="82"/>
      <c r="D452" s="83"/>
      <c r="E452" s="84"/>
      <c r="F452" s="145"/>
      <c r="G452" s="85"/>
      <c r="H452" s="200"/>
      <c r="I452" s="200"/>
      <c r="J452" s="83"/>
      <c r="K452" s="84"/>
      <c r="L452" s="85"/>
      <c r="M452" s="86"/>
    </row>
    <row r="453" spans="1:13" x14ac:dyDescent="0.2">
      <c r="A453" s="81"/>
      <c r="B453" s="82"/>
      <c r="C453" s="82"/>
      <c r="D453" s="83"/>
      <c r="E453" s="84"/>
      <c r="F453" s="145"/>
      <c r="G453" s="85"/>
      <c r="H453" s="200"/>
      <c r="I453" s="200"/>
      <c r="J453" s="83"/>
      <c r="K453" s="84"/>
      <c r="L453" s="85"/>
      <c r="M453" s="86"/>
    </row>
    <row r="454" spans="1:13" x14ac:dyDescent="0.2">
      <c r="A454" s="81"/>
      <c r="B454" s="82"/>
      <c r="C454" s="82"/>
      <c r="D454" s="83"/>
      <c r="E454" s="84"/>
      <c r="F454" s="145"/>
      <c r="G454" s="85"/>
      <c r="H454" s="200"/>
      <c r="I454" s="200"/>
      <c r="J454" s="83"/>
      <c r="K454" s="84"/>
      <c r="L454" s="85"/>
      <c r="M454" s="86"/>
    </row>
    <row r="455" spans="1:13" x14ac:dyDescent="0.2">
      <c r="A455" s="81"/>
      <c r="B455" s="82"/>
      <c r="C455" s="82"/>
      <c r="D455" s="83"/>
      <c r="E455" s="84"/>
      <c r="F455" s="145"/>
      <c r="G455" s="85"/>
      <c r="H455" s="200"/>
      <c r="I455" s="200"/>
      <c r="J455" s="83"/>
      <c r="K455" s="84"/>
      <c r="L455" s="85"/>
      <c r="M455" s="86"/>
    </row>
    <row r="456" spans="1:13" x14ac:dyDescent="0.2">
      <c r="A456" s="81"/>
      <c r="B456" s="82"/>
      <c r="C456" s="82"/>
      <c r="D456" s="83"/>
      <c r="E456" s="84"/>
      <c r="F456" s="145"/>
      <c r="G456" s="85"/>
      <c r="H456" s="200"/>
      <c r="I456" s="200"/>
      <c r="J456" s="83"/>
      <c r="K456" s="84"/>
      <c r="L456" s="85"/>
      <c r="M456" s="86"/>
    </row>
    <row r="457" spans="1:13" x14ac:dyDescent="0.2">
      <c r="A457" s="81"/>
      <c r="B457" s="82"/>
      <c r="C457" s="82"/>
      <c r="D457" s="83"/>
      <c r="E457" s="84"/>
      <c r="F457" s="145"/>
      <c r="G457" s="85"/>
      <c r="H457" s="200"/>
      <c r="I457" s="200"/>
      <c r="J457" s="83"/>
      <c r="K457" s="84"/>
      <c r="L457" s="85"/>
      <c r="M457" s="86"/>
    </row>
    <row r="458" spans="1:13" x14ac:dyDescent="0.2">
      <c r="A458" s="81"/>
      <c r="B458" s="82"/>
      <c r="C458" s="82"/>
      <c r="D458" s="83"/>
      <c r="E458" s="84"/>
      <c r="F458" s="145"/>
      <c r="G458" s="85"/>
      <c r="H458" s="200"/>
      <c r="I458" s="200"/>
      <c r="J458" s="83"/>
      <c r="K458" s="84"/>
      <c r="L458" s="85"/>
      <c r="M458" s="86"/>
    </row>
    <row r="459" spans="1:13" x14ac:dyDescent="0.2">
      <c r="A459" s="81"/>
      <c r="B459" s="82"/>
      <c r="C459" s="82"/>
      <c r="D459" s="83"/>
      <c r="E459" s="84"/>
      <c r="F459" s="145"/>
      <c r="G459" s="85"/>
      <c r="H459" s="200"/>
      <c r="I459" s="200"/>
      <c r="J459" s="83"/>
      <c r="K459" s="84"/>
      <c r="L459" s="85"/>
      <c r="M459" s="86"/>
    </row>
    <row r="460" spans="1:13" x14ac:dyDescent="0.2">
      <c r="A460" s="81"/>
      <c r="B460" s="82"/>
      <c r="C460" s="82"/>
      <c r="D460" s="83"/>
      <c r="E460" s="84"/>
      <c r="F460" s="145"/>
      <c r="G460" s="85"/>
      <c r="H460" s="200"/>
      <c r="I460" s="200"/>
      <c r="J460" s="83"/>
      <c r="K460" s="84"/>
      <c r="L460" s="85"/>
      <c r="M460" s="86"/>
    </row>
    <row r="461" spans="1:13" x14ac:dyDescent="0.2">
      <c r="A461" s="81"/>
      <c r="B461" s="82"/>
      <c r="C461" s="82"/>
      <c r="D461" s="83"/>
      <c r="E461" s="84"/>
      <c r="F461" s="145"/>
      <c r="G461" s="85"/>
      <c r="H461" s="200"/>
      <c r="I461" s="200"/>
      <c r="J461" s="83"/>
      <c r="K461" s="84"/>
      <c r="L461" s="85"/>
      <c r="M461" s="86"/>
    </row>
    <row r="462" spans="1:13" x14ac:dyDescent="0.2">
      <c r="A462" s="81"/>
      <c r="B462" s="82"/>
      <c r="C462" s="82"/>
      <c r="D462" s="83"/>
      <c r="E462" s="84"/>
      <c r="F462" s="145"/>
      <c r="G462" s="85"/>
      <c r="H462" s="200"/>
      <c r="I462" s="200"/>
      <c r="J462" s="83"/>
      <c r="K462" s="84"/>
      <c r="L462" s="85"/>
      <c r="M462" s="86"/>
    </row>
    <row r="463" spans="1:13" x14ac:dyDescent="0.2">
      <c r="A463" s="81"/>
      <c r="B463" s="82"/>
      <c r="C463" s="82"/>
      <c r="D463" s="83"/>
      <c r="E463" s="84"/>
      <c r="F463" s="145"/>
      <c r="G463" s="85"/>
      <c r="H463" s="200"/>
      <c r="I463" s="200"/>
      <c r="J463" s="83"/>
      <c r="K463" s="84"/>
      <c r="L463" s="85"/>
      <c r="M463" s="86"/>
    </row>
    <row r="464" spans="1:13" x14ac:dyDescent="0.2">
      <c r="A464" s="81"/>
      <c r="B464" s="82"/>
      <c r="C464" s="82"/>
      <c r="D464" s="83"/>
      <c r="E464" s="84"/>
      <c r="F464" s="145"/>
      <c r="G464" s="85"/>
      <c r="H464" s="200"/>
      <c r="I464" s="200"/>
      <c r="J464" s="83"/>
      <c r="K464" s="84"/>
      <c r="L464" s="85"/>
      <c r="M464" s="86"/>
    </row>
    <row r="465" spans="1:13" x14ac:dyDescent="0.2">
      <c r="A465" s="81"/>
      <c r="B465" s="82"/>
      <c r="C465" s="82"/>
      <c r="D465" s="83"/>
      <c r="E465" s="84"/>
      <c r="F465" s="145"/>
      <c r="G465" s="85"/>
      <c r="H465" s="200"/>
      <c r="I465" s="200"/>
      <c r="J465" s="83"/>
      <c r="K465" s="84"/>
      <c r="L465" s="85"/>
      <c r="M465" s="86"/>
    </row>
    <row r="466" spans="1:13" x14ac:dyDescent="0.2">
      <c r="A466" s="81"/>
      <c r="B466" s="82"/>
      <c r="C466" s="82"/>
      <c r="D466" s="83"/>
      <c r="E466" s="84"/>
      <c r="F466" s="145"/>
      <c r="G466" s="85"/>
      <c r="H466" s="200"/>
      <c r="I466" s="200"/>
      <c r="J466" s="83"/>
      <c r="K466" s="84"/>
      <c r="L466" s="85"/>
      <c r="M466" s="86"/>
    </row>
    <row r="467" spans="1:13" x14ac:dyDescent="0.2">
      <c r="A467" s="81"/>
      <c r="B467" s="82"/>
      <c r="C467" s="82"/>
      <c r="D467" s="83"/>
      <c r="E467" s="84"/>
      <c r="F467" s="145"/>
      <c r="G467" s="85"/>
      <c r="H467" s="200"/>
      <c r="I467" s="200"/>
      <c r="J467" s="83"/>
      <c r="K467" s="84"/>
      <c r="L467" s="85"/>
      <c r="M467" s="86"/>
    </row>
    <row r="468" spans="1:13" x14ac:dyDescent="0.2">
      <c r="A468" s="81"/>
      <c r="B468" s="82"/>
      <c r="C468" s="82"/>
      <c r="D468" s="83"/>
      <c r="E468" s="84"/>
      <c r="F468" s="145"/>
      <c r="G468" s="85"/>
      <c r="H468" s="200"/>
      <c r="I468" s="200"/>
      <c r="J468" s="83"/>
      <c r="K468" s="84"/>
      <c r="L468" s="85"/>
      <c r="M468" s="86"/>
    </row>
    <row r="469" spans="1:13" x14ac:dyDescent="0.2">
      <c r="A469" s="81"/>
      <c r="B469" s="82"/>
      <c r="C469" s="82"/>
      <c r="D469" s="83"/>
      <c r="E469" s="84"/>
      <c r="F469" s="145"/>
      <c r="G469" s="85"/>
      <c r="H469" s="200"/>
      <c r="I469" s="200"/>
      <c r="J469" s="83"/>
      <c r="K469" s="84"/>
      <c r="L469" s="85"/>
      <c r="M469" s="86"/>
    </row>
    <row r="470" spans="1:13" x14ac:dyDescent="0.2">
      <c r="A470" s="81"/>
      <c r="B470" s="82"/>
      <c r="C470" s="82"/>
      <c r="D470" s="83"/>
      <c r="E470" s="84"/>
      <c r="F470" s="145"/>
      <c r="G470" s="85"/>
      <c r="H470" s="200"/>
      <c r="I470" s="200"/>
      <c r="J470" s="83"/>
      <c r="K470" s="84"/>
      <c r="L470" s="85"/>
      <c r="M470" s="86"/>
    </row>
    <row r="471" spans="1:13" x14ac:dyDescent="0.2">
      <c r="A471" s="81"/>
      <c r="B471" s="82"/>
      <c r="C471" s="82"/>
      <c r="D471" s="83"/>
      <c r="E471" s="84"/>
      <c r="F471" s="145"/>
      <c r="G471" s="85"/>
      <c r="H471" s="200"/>
      <c r="I471" s="200"/>
      <c r="J471" s="83"/>
      <c r="K471" s="84"/>
      <c r="L471" s="85"/>
      <c r="M471" s="86"/>
    </row>
    <row r="472" spans="1:13" x14ac:dyDescent="0.2">
      <c r="A472" s="81"/>
      <c r="B472" s="82"/>
      <c r="C472" s="82"/>
      <c r="D472" s="83"/>
      <c r="E472" s="84"/>
      <c r="F472" s="145"/>
      <c r="G472" s="85"/>
      <c r="H472" s="200"/>
      <c r="I472" s="200"/>
      <c r="J472" s="83"/>
      <c r="K472" s="84"/>
      <c r="L472" s="85"/>
      <c r="M472" s="86"/>
    </row>
    <row r="473" spans="1:13" x14ac:dyDescent="0.2">
      <c r="A473" s="81"/>
      <c r="B473" s="82"/>
      <c r="C473" s="82"/>
      <c r="D473" s="83"/>
      <c r="E473" s="84"/>
      <c r="F473" s="145"/>
      <c r="G473" s="85"/>
      <c r="H473" s="200"/>
      <c r="I473" s="200"/>
      <c r="J473" s="83"/>
      <c r="K473" s="84"/>
      <c r="L473" s="85"/>
      <c r="M473" s="86"/>
    </row>
    <row r="474" spans="1:13" x14ac:dyDescent="0.2">
      <c r="A474" s="81"/>
      <c r="B474" s="82"/>
      <c r="C474" s="82"/>
      <c r="D474" s="83"/>
      <c r="E474" s="84"/>
      <c r="F474" s="145"/>
      <c r="G474" s="85"/>
      <c r="H474" s="200"/>
      <c r="I474" s="200"/>
      <c r="J474" s="83"/>
      <c r="K474" s="84"/>
      <c r="L474" s="85"/>
      <c r="M474" s="86"/>
    </row>
    <row r="475" spans="1:13" x14ac:dyDescent="0.2">
      <c r="A475" s="81"/>
      <c r="B475" s="82"/>
      <c r="C475" s="82"/>
      <c r="D475" s="83"/>
      <c r="E475" s="84"/>
      <c r="F475" s="145"/>
      <c r="G475" s="85"/>
      <c r="H475" s="200"/>
      <c r="I475" s="200"/>
      <c r="J475" s="83"/>
      <c r="K475" s="84"/>
      <c r="L475" s="85"/>
      <c r="M475" s="86"/>
    </row>
    <row r="476" spans="1:13" x14ac:dyDescent="0.2">
      <c r="A476" s="81"/>
      <c r="B476" s="82"/>
      <c r="C476" s="82"/>
      <c r="D476" s="83"/>
      <c r="E476" s="84"/>
      <c r="F476" s="145"/>
      <c r="G476" s="85"/>
      <c r="H476" s="200"/>
      <c r="I476" s="200"/>
      <c r="J476" s="83"/>
      <c r="K476" s="84"/>
      <c r="L476" s="85"/>
      <c r="M476" s="86"/>
    </row>
    <row r="477" spans="1:13" x14ac:dyDescent="0.2">
      <c r="A477" s="81"/>
      <c r="B477" s="82"/>
      <c r="C477" s="82"/>
      <c r="D477" s="83"/>
      <c r="E477" s="84"/>
      <c r="F477" s="145"/>
      <c r="G477" s="85"/>
      <c r="H477" s="200"/>
      <c r="I477" s="200"/>
      <c r="J477" s="83"/>
      <c r="K477" s="84"/>
      <c r="L477" s="85"/>
      <c r="M477" s="86"/>
    </row>
    <row r="478" spans="1:13" x14ac:dyDescent="0.2">
      <c r="A478" s="81"/>
      <c r="B478" s="82"/>
      <c r="C478" s="82"/>
      <c r="D478" s="83"/>
      <c r="E478" s="84"/>
      <c r="F478" s="145"/>
      <c r="G478" s="85"/>
      <c r="H478" s="200"/>
      <c r="I478" s="200"/>
      <c r="J478" s="83"/>
      <c r="K478" s="84"/>
      <c r="L478" s="85"/>
      <c r="M478" s="86"/>
    </row>
    <row r="479" spans="1:13" x14ac:dyDescent="0.2">
      <c r="A479" s="81"/>
      <c r="B479" s="82"/>
      <c r="C479" s="82"/>
      <c r="D479" s="83"/>
      <c r="E479" s="84"/>
      <c r="F479" s="145"/>
      <c r="G479" s="85"/>
      <c r="H479" s="200"/>
      <c r="I479" s="200"/>
      <c r="J479" s="83"/>
      <c r="K479" s="84"/>
      <c r="L479" s="85"/>
      <c r="M479" s="86"/>
    </row>
    <row r="480" spans="1:13" x14ac:dyDescent="0.2">
      <c r="A480" s="81"/>
      <c r="B480" s="82"/>
      <c r="C480" s="82"/>
      <c r="D480" s="83"/>
      <c r="E480" s="84"/>
      <c r="F480" s="145"/>
      <c r="G480" s="85"/>
      <c r="H480" s="200"/>
      <c r="I480" s="200"/>
      <c r="J480" s="83"/>
      <c r="K480" s="84"/>
      <c r="L480" s="85"/>
      <c r="M480" s="86"/>
    </row>
    <row r="481" spans="1:13" x14ac:dyDescent="0.2">
      <c r="A481" s="81"/>
      <c r="B481" s="82"/>
      <c r="C481" s="82"/>
      <c r="D481" s="83"/>
      <c r="E481" s="84"/>
      <c r="F481" s="145"/>
      <c r="G481" s="85"/>
      <c r="H481" s="200"/>
      <c r="I481" s="200"/>
      <c r="J481" s="83"/>
      <c r="K481" s="84"/>
      <c r="L481" s="85"/>
      <c r="M481" s="86"/>
    </row>
    <row r="482" spans="1:13" x14ac:dyDescent="0.2">
      <c r="A482" s="81"/>
      <c r="B482" s="82"/>
      <c r="C482" s="82"/>
      <c r="D482" s="83"/>
      <c r="E482" s="84"/>
      <c r="F482" s="145"/>
      <c r="G482" s="85"/>
      <c r="H482" s="200"/>
      <c r="I482" s="200"/>
      <c r="J482" s="83"/>
      <c r="K482" s="84"/>
      <c r="L482" s="85"/>
      <c r="M482" s="86"/>
    </row>
    <row r="483" spans="1:13" x14ac:dyDescent="0.2">
      <c r="A483" s="81"/>
      <c r="B483" s="82"/>
      <c r="C483" s="82"/>
      <c r="D483" s="83"/>
      <c r="E483" s="84"/>
      <c r="F483" s="145"/>
      <c r="G483" s="85"/>
      <c r="H483" s="200"/>
      <c r="I483" s="200"/>
      <c r="J483" s="83"/>
      <c r="K483" s="84"/>
      <c r="L483" s="85"/>
      <c r="M483" s="86"/>
    </row>
    <row r="484" spans="1:13" x14ac:dyDescent="0.2">
      <c r="A484" s="81"/>
      <c r="B484" s="82"/>
      <c r="C484" s="82"/>
      <c r="D484" s="83"/>
      <c r="E484" s="84"/>
      <c r="F484" s="145"/>
      <c r="G484" s="85"/>
      <c r="H484" s="200"/>
      <c r="I484" s="200"/>
      <c r="J484" s="83"/>
      <c r="K484" s="84"/>
      <c r="L484" s="85"/>
      <c r="M484" s="86"/>
    </row>
    <row r="485" spans="1:13" x14ac:dyDescent="0.2">
      <c r="A485" s="81"/>
      <c r="B485" s="82"/>
      <c r="C485" s="82"/>
      <c r="D485" s="83"/>
      <c r="E485" s="84"/>
      <c r="F485" s="145"/>
      <c r="G485" s="85"/>
      <c r="H485" s="200"/>
      <c r="I485" s="200"/>
      <c r="J485" s="83"/>
      <c r="K485" s="84"/>
      <c r="L485" s="85"/>
      <c r="M485" s="86"/>
    </row>
    <row r="486" spans="1:13" x14ac:dyDescent="0.2">
      <c r="A486" s="81"/>
      <c r="B486" s="82"/>
      <c r="C486" s="82"/>
      <c r="D486" s="83"/>
      <c r="E486" s="84"/>
      <c r="F486" s="145"/>
      <c r="G486" s="85"/>
      <c r="H486" s="200"/>
      <c r="I486" s="200"/>
      <c r="J486" s="83"/>
      <c r="K486" s="84"/>
      <c r="L486" s="85"/>
      <c r="M486" s="86"/>
    </row>
    <row r="487" spans="1:13" x14ac:dyDescent="0.2">
      <c r="A487" s="81"/>
      <c r="B487" s="82"/>
      <c r="C487" s="82"/>
      <c r="D487" s="83"/>
      <c r="E487" s="84"/>
      <c r="F487" s="145"/>
      <c r="G487" s="85"/>
      <c r="H487" s="200"/>
      <c r="I487" s="200"/>
      <c r="J487" s="83"/>
      <c r="K487" s="84"/>
      <c r="L487" s="85"/>
      <c r="M487" s="86"/>
    </row>
    <row r="488" spans="1:13" x14ac:dyDescent="0.2">
      <c r="A488" s="81"/>
      <c r="B488" s="82"/>
      <c r="C488" s="82"/>
      <c r="D488" s="83"/>
      <c r="E488" s="84"/>
      <c r="F488" s="145"/>
      <c r="G488" s="85"/>
      <c r="H488" s="200"/>
      <c r="I488" s="200"/>
      <c r="J488" s="83"/>
      <c r="K488" s="84"/>
      <c r="L488" s="85"/>
      <c r="M488" s="86"/>
    </row>
    <row r="489" spans="1:13" x14ac:dyDescent="0.2">
      <c r="A489" s="81"/>
      <c r="B489" s="82"/>
      <c r="C489" s="82"/>
      <c r="D489" s="83"/>
      <c r="E489" s="84"/>
      <c r="F489" s="145"/>
      <c r="G489" s="85"/>
      <c r="H489" s="200"/>
      <c r="I489" s="200"/>
      <c r="J489" s="83"/>
      <c r="K489" s="84"/>
      <c r="L489" s="85"/>
      <c r="M489" s="86"/>
    </row>
    <row r="490" spans="1:13" x14ac:dyDescent="0.2">
      <c r="A490" s="81"/>
      <c r="B490" s="82"/>
      <c r="C490" s="82"/>
      <c r="D490" s="83"/>
      <c r="E490" s="84"/>
      <c r="F490" s="145"/>
      <c r="G490" s="85"/>
      <c r="H490" s="200"/>
      <c r="I490" s="200"/>
      <c r="J490" s="83"/>
      <c r="K490" s="84"/>
      <c r="L490" s="85"/>
      <c r="M490" s="86"/>
    </row>
    <row r="491" spans="1:13" x14ac:dyDescent="0.2">
      <c r="A491" s="81"/>
      <c r="B491" s="82"/>
      <c r="C491" s="82"/>
      <c r="D491" s="83"/>
      <c r="E491" s="84"/>
      <c r="F491" s="145"/>
      <c r="G491" s="85"/>
      <c r="H491" s="200"/>
      <c r="I491" s="200"/>
      <c r="J491" s="83"/>
      <c r="K491" s="84"/>
      <c r="L491" s="85"/>
      <c r="M491" s="86"/>
    </row>
    <row r="492" spans="1:13" x14ac:dyDescent="0.2">
      <c r="A492" s="81"/>
      <c r="B492" s="82"/>
      <c r="C492" s="82"/>
      <c r="D492" s="83"/>
      <c r="E492" s="84"/>
      <c r="F492" s="145"/>
      <c r="G492" s="85"/>
      <c r="H492" s="200"/>
      <c r="I492" s="200"/>
      <c r="J492" s="83"/>
      <c r="K492" s="84"/>
      <c r="L492" s="85"/>
      <c r="M492" s="86"/>
    </row>
    <row r="493" spans="1:13" x14ac:dyDescent="0.2">
      <c r="A493" s="81"/>
      <c r="B493" s="82"/>
      <c r="C493" s="82"/>
      <c r="D493" s="83"/>
      <c r="E493" s="84"/>
      <c r="F493" s="145"/>
      <c r="G493" s="85"/>
      <c r="H493" s="200"/>
      <c r="I493" s="200"/>
      <c r="J493" s="83"/>
      <c r="K493" s="84"/>
      <c r="L493" s="85"/>
      <c r="M493" s="86"/>
    </row>
    <row r="494" spans="1:13" x14ac:dyDescent="0.2">
      <c r="A494" s="81"/>
      <c r="B494" s="82"/>
      <c r="C494" s="82"/>
      <c r="D494" s="83"/>
      <c r="E494" s="84"/>
      <c r="F494" s="145"/>
      <c r="G494" s="85"/>
      <c r="H494" s="200"/>
      <c r="I494" s="200"/>
      <c r="J494" s="83"/>
      <c r="K494" s="84"/>
      <c r="L494" s="85"/>
      <c r="M494" s="86"/>
    </row>
    <row r="495" spans="1:13" x14ac:dyDescent="0.2">
      <c r="A495" s="81"/>
      <c r="B495" s="82"/>
      <c r="C495" s="82"/>
      <c r="D495" s="83"/>
      <c r="E495" s="84"/>
      <c r="F495" s="145"/>
      <c r="G495" s="85"/>
      <c r="H495" s="200"/>
      <c r="I495" s="200"/>
      <c r="J495" s="83"/>
      <c r="K495" s="84"/>
      <c r="L495" s="85"/>
      <c r="M495" s="86"/>
    </row>
    <row r="496" spans="1:13" x14ac:dyDescent="0.2">
      <c r="A496" s="81"/>
      <c r="B496" s="82"/>
      <c r="C496" s="82"/>
      <c r="D496" s="83"/>
      <c r="E496" s="84"/>
      <c r="F496" s="145"/>
      <c r="G496" s="85"/>
      <c r="H496" s="200"/>
      <c r="I496" s="200"/>
      <c r="J496" s="83"/>
      <c r="K496" s="84"/>
      <c r="L496" s="85"/>
      <c r="M496" s="86"/>
    </row>
    <row r="497" spans="1:13" x14ac:dyDescent="0.2">
      <c r="A497" s="81"/>
      <c r="B497" s="82"/>
      <c r="C497" s="82"/>
      <c r="D497" s="83"/>
      <c r="E497" s="84"/>
      <c r="F497" s="145"/>
      <c r="G497" s="85"/>
      <c r="H497" s="200"/>
      <c r="I497" s="200"/>
      <c r="J497" s="83"/>
      <c r="K497" s="84"/>
      <c r="L497" s="85"/>
      <c r="M497" s="86"/>
    </row>
    <row r="498" spans="1:13" x14ac:dyDescent="0.2">
      <c r="A498" s="81"/>
      <c r="B498" s="82"/>
      <c r="C498" s="82"/>
      <c r="D498" s="83"/>
      <c r="E498" s="84"/>
      <c r="F498" s="145"/>
      <c r="G498" s="85"/>
      <c r="H498" s="200"/>
      <c r="I498" s="200"/>
      <c r="J498" s="83"/>
      <c r="K498" s="84"/>
      <c r="L498" s="85"/>
      <c r="M498" s="86"/>
    </row>
    <row r="499" spans="1:13" x14ac:dyDescent="0.2">
      <c r="A499" s="81"/>
      <c r="B499" s="82"/>
      <c r="C499" s="82"/>
      <c r="D499" s="83"/>
      <c r="E499" s="84"/>
      <c r="F499" s="145"/>
      <c r="G499" s="85"/>
      <c r="H499" s="200"/>
      <c r="I499" s="200"/>
      <c r="J499" s="83"/>
      <c r="K499" s="84"/>
      <c r="L499" s="85"/>
      <c r="M499" s="86"/>
    </row>
    <row r="500" spans="1:13" x14ac:dyDescent="0.2">
      <c r="A500" s="81"/>
      <c r="B500" s="82"/>
      <c r="C500" s="82"/>
      <c r="D500" s="83"/>
      <c r="E500" s="84"/>
      <c r="F500" s="145"/>
      <c r="G500" s="85"/>
      <c r="H500" s="200"/>
      <c r="I500" s="200"/>
      <c r="J500" s="83"/>
      <c r="K500" s="84"/>
      <c r="L500" s="85"/>
      <c r="M500" s="86"/>
    </row>
    <row r="501" spans="1:13" x14ac:dyDescent="0.2">
      <c r="A501" s="81"/>
      <c r="B501" s="82"/>
      <c r="C501" s="82"/>
      <c r="D501" s="83"/>
      <c r="E501" s="84"/>
      <c r="F501" s="145"/>
      <c r="G501" s="85"/>
      <c r="H501" s="200"/>
      <c r="I501" s="200"/>
      <c r="J501" s="83"/>
      <c r="K501" s="84"/>
      <c r="L501" s="85"/>
      <c r="M501" s="86"/>
    </row>
    <row r="502" spans="1:13" x14ac:dyDescent="0.2">
      <c r="A502" s="81"/>
      <c r="B502" s="82"/>
      <c r="C502" s="82"/>
      <c r="D502" s="83"/>
      <c r="E502" s="84"/>
      <c r="F502" s="145"/>
      <c r="G502" s="85"/>
      <c r="H502" s="200"/>
      <c r="I502" s="200"/>
      <c r="J502" s="83"/>
      <c r="K502" s="84"/>
      <c r="L502" s="85"/>
      <c r="M502" s="86"/>
    </row>
    <row r="503" spans="1:13" x14ac:dyDescent="0.2">
      <c r="A503" s="81"/>
      <c r="B503" s="82"/>
      <c r="C503" s="82"/>
      <c r="D503" s="83"/>
      <c r="E503" s="84"/>
      <c r="F503" s="145"/>
      <c r="G503" s="85"/>
      <c r="H503" s="200"/>
      <c r="I503" s="200"/>
      <c r="J503" s="83"/>
      <c r="K503" s="84"/>
      <c r="L503" s="85"/>
      <c r="M503" s="86"/>
    </row>
    <row r="504" spans="1:13" x14ac:dyDescent="0.2">
      <c r="A504" s="81"/>
      <c r="B504" s="82"/>
      <c r="C504" s="82"/>
      <c r="D504" s="83"/>
      <c r="E504" s="84"/>
      <c r="F504" s="145"/>
      <c r="G504" s="85"/>
      <c r="H504" s="200"/>
      <c r="I504" s="200"/>
      <c r="J504" s="83"/>
      <c r="K504" s="84"/>
      <c r="L504" s="85"/>
      <c r="M504" s="86"/>
    </row>
    <row r="505" spans="1:13" x14ac:dyDescent="0.2">
      <c r="A505" s="81"/>
      <c r="B505" s="82"/>
      <c r="C505" s="82"/>
      <c r="D505" s="83"/>
      <c r="E505" s="84"/>
      <c r="F505" s="145"/>
      <c r="G505" s="85"/>
      <c r="H505" s="200"/>
      <c r="I505" s="200"/>
      <c r="J505" s="83"/>
      <c r="K505" s="84"/>
      <c r="L505" s="85"/>
      <c r="M505" s="86"/>
    </row>
    <row r="506" spans="1:13" x14ac:dyDescent="0.2">
      <c r="A506" s="81"/>
      <c r="B506" s="82"/>
      <c r="C506" s="82"/>
      <c r="D506" s="83"/>
      <c r="E506" s="84"/>
      <c r="F506" s="145"/>
      <c r="G506" s="85"/>
      <c r="H506" s="200"/>
      <c r="I506" s="200"/>
      <c r="J506" s="83"/>
      <c r="K506" s="84"/>
      <c r="L506" s="85"/>
      <c r="M506" s="86"/>
    </row>
    <row r="507" spans="1:13" x14ac:dyDescent="0.2">
      <c r="A507" s="81"/>
      <c r="B507" s="82"/>
      <c r="C507" s="82"/>
      <c r="D507" s="83"/>
      <c r="E507" s="84"/>
      <c r="F507" s="145"/>
      <c r="G507" s="85"/>
      <c r="H507" s="200"/>
      <c r="I507" s="200"/>
      <c r="J507" s="83"/>
      <c r="K507" s="84"/>
      <c r="L507" s="85"/>
      <c r="M507" s="86"/>
    </row>
    <row r="508" spans="1:13" x14ac:dyDescent="0.2">
      <c r="A508" s="81"/>
      <c r="B508" s="82"/>
      <c r="C508" s="82"/>
      <c r="D508" s="83"/>
      <c r="E508" s="84"/>
      <c r="F508" s="145"/>
      <c r="G508" s="85"/>
      <c r="H508" s="200"/>
      <c r="I508" s="200"/>
      <c r="J508" s="83"/>
      <c r="K508" s="84"/>
      <c r="L508" s="85"/>
      <c r="M508" s="86"/>
    </row>
    <row r="509" spans="1:13" x14ac:dyDescent="0.2">
      <c r="A509" s="81"/>
      <c r="B509" s="82"/>
      <c r="C509" s="82"/>
      <c r="D509" s="83"/>
      <c r="E509" s="84"/>
      <c r="F509" s="145"/>
      <c r="G509" s="85"/>
      <c r="H509" s="200"/>
      <c r="I509" s="200"/>
      <c r="J509" s="83"/>
      <c r="K509" s="84"/>
      <c r="L509" s="85"/>
      <c r="M509" s="86"/>
    </row>
    <row r="510" spans="1:13" x14ac:dyDescent="0.2">
      <c r="A510" s="81"/>
      <c r="B510" s="82"/>
      <c r="C510" s="82"/>
      <c r="D510" s="83"/>
      <c r="E510" s="84"/>
      <c r="F510" s="145"/>
      <c r="G510" s="85"/>
      <c r="H510" s="200"/>
      <c r="I510" s="200"/>
      <c r="J510" s="83"/>
      <c r="K510" s="84"/>
      <c r="L510" s="85"/>
      <c r="M510" s="86"/>
    </row>
    <row r="511" spans="1:13" x14ac:dyDescent="0.2">
      <c r="A511" s="81"/>
      <c r="B511" s="82"/>
      <c r="C511" s="82"/>
      <c r="D511" s="83"/>
      <c r="E511" s="84"/>
      <c r="F511" s="145"/>
      <c r="G511" s="85"/>
      <c r="H511" s="200"/>
      <c r="I511" s="200"/>
      <c r="J511" s="83"/>
      <c r="K511" s="84"/>
      <c r="L511" s="85"/>
      <c r="M511" s="86"/>
    </row>
    <row r="512" spans="1:13" x14ac:dyDescent="0.2">
      <c r="A512" s="81"/>
      <c r="B512" s="82"/>
      <c r="C512" s="82"/>
      <c r="D512" s="83"/>
      <c r="E512" s="84"/>
      <c r="F512" s="145"/>
      <c r="G512" s="85"/>
      <c r="H512" s="200"/>
      <c r="I512" s="200"/>
      <c r="J512" s="83"/>
      <c r="K512" s="84"/>
      <c r="L512" s="85"/>
      <c r="M512" s="86"/>
    </row>
    <row r="513" spans="1:13" x14ac:dyDescent="0.2">
      <c r="A513" s="81"/>
      <c r="B513" s="82"/>
      <c r="C513" s="82"/>
      <c r="D513" s="83"/>
      <c r="E513" s="84"/>
      <c r="F513" s="145"/>
      <c r="G513" s="85"/>
      <c r="H513" s="200"/>
      <c r="I513" s="200"/>
      <c r="J513" s="83"/>
      <c r="K513" s="84"/>
      <c r="L513" s="85"/>
      <c r="M513" s="86"/>
    </row>
    <row r="514" spans="1:13" x14ac:dyDescent="0.2">
      <c r="A514" s="81"/>
      <c r="B514" s="82"/>
      <c r="C514" s="82"/>
      <c r="D514" s="83"/>
      <c r="E514" s="84"/>
      <c r="F514" s="145"/>
      <c r="G514" s="85"/>
      <c r="H514" s="200"/>
      <c r="I514" s="200"/>
      <c r="J514" s="83"/>
      <c r="K514" s="84"/>
      <c r="L514" s="85"/>
      <c r="M514" s="86"/>
    </row>
    <row r="515" spans="1:13" x14ac:dyDescent="0.2">
      <c r="A515" s="81"/>
      <c r="B515" s="82"/>
      <c r="C515" s="82"/>
      <c r="D515" s="83"/>
      <c r="E515" s="84"/>
      <c r="F515" s="145"/>
      <c r="G515" s="85"/>
      <c r="H515" s="200"/>
      <c r="I515" s="200"/>
      <c r="J515" s="83"/>
      <c r="K515" s="84"/>
      <c r="L515" s="85"/>
      <c r="M515" s="86"/>
    </row>
    <row r="516" spans="1:13" x14ac:dyDescent="0.2">
      <c r="A516" s="81"/>
      <c r="B516" s="82"/>
      <c r="C516" s="82"/>
      <c r="D516" s="83"/>
      <c r="E516" s="84"/>
      <c r="F516" s="145"/>
      <c r="G516" s="85"/>
      <c r="H516" s="200"/>
      <c r="I516" s="200"/>
      <c r="J516" s="83"/>
      <c r="K516" s="84"/>
      <c r="L516" s="85"/>
      <c r="M516" s="86"/>
    </row>
    <row r="517" spans="1:13" x14ac:dyDescent="0.2">
      <c r="A517" s="81"/>
      <c r="B517" s="82"/>
      <c r="C517" s="82"/>
      <c r="D517" s="83"/>
      <c r="E517" s="84"/>
      <c r="F517" s="145"/>
      <c r="G517" s="85"/>
      <c r="H517" s="200"/>
      <c r="I517" s="200"/>
      <c r="J517" s="83"/>
      <c r="K517" s="84"/>
      <c r="L517" s="85"/>
      <c r="M517" s="86"/>
    </row>
    <row r="518" spans="1:13" x14ac:dyDescent="0.2">
      <c r="A518" s="81"/>
      <c r="B518" s="82"/>
      <c r="C518" s="82"/>
      <c r="D518" s="83"/>
      <c r="E518" s="84"/>
      <c r="F518" s="145"/>
      <c r="G518" s="85"/>
      <c r="H518" s="200"/>
      <c r="I518" s="200"/>
      <c r="J518" s="83"/>
      <c r="K518" s="84"/>
      <c r="L518" s="85"/>
      <c r="M518" s="86"/>
    </row>
    <row r="519" spans="1:13" x14ac:dyDescent="0.2">
      <c r="A519" s="81"/>
      <c r="B519" s="82"/>
      <c r="C519" s="82"/>
      <c r="D519" s="83"/>
      <c r="E519" s="84"/>
      <c r="F519" s="145"/>
      <c r="G519" s="85"/>
      <c r="H519" s="200"/>
      <c r="I519" s="200"/>
      <c r="J519" s="83"/>
      <c r="K519" s="84"/>
      <c r="L519" s="85"/>
      <c r="M519" s="86"/>
    </row>
    <row r="520" spans="1:13" x14ac:dyDescent="0.2">
      <c r="A520" s="81"/>
      <c r="B520" s="82"/>
      <c r="C520" s="82"/>
      <c r="D520" s="83"/>
      <c r="E520" s="84"/>
      <c r="F520" s="145"/>
      <c r="G520" s="85"/>
      <c r="H520" s="200"/>
      <c r="I520" s="200"/>
      <c r="J520" s="83"/>
      <c r="K520" s="84"/>
      <c r="L520" s="85"/>
      <c r="M520" s="86"/>
    </row>
    <row r="521" spans="1:13" x14ac:dyDescent="0.2">
      <c r="A521" s="81"/>
      <c r="B521" s="82"/>
      <c r="C521" s="82"/>
      <c r="D521" s="83"/>
      <c r="E521" s="84"/>
      <c r="F521" s="145"/>
      <c r="G521" s="85"/>
      <c r="H521" s="200"/>
      <c r="I521" s="200"/>
      <c r="J521" s="83"/>
      <c r="K521" s="84"/>
      <c r="L521" s="85"/>
      <c r="M521" s="86"/>
    </row>
    <row r="522" spans="1:13" x14ac:dyDescent="0.2">
      <c r="A522" s="81"/>
      <c r="B522" s="82"/>
      <c r="C522" s="82"/>
      <c r="D522" s="83"/>
      <c r="E522" s="84"/>
      <c r="F522" s="145"/>
      <c r="G522" s="85"/>
      <c r="H522" s="200"/>
      <c r="I522" s="200"/>
      <c r="J522" s="83"/>
      <c r="K522" s="84"/>
      <c r="L522" s="85"/>
      <c r="M522" s="86"/>
    </row>
    <row r="523" spans="1:13" x14ac:dyDescent="0.2">
      <c r="A523" s="81"/>
      <c r="B523" s="82"/>
      <c r="C523" s="82"/>
      <c r="D523" s="83"/>
      <c r="E523" s="84"/>
      <c r="F523" s="145"/>
      <c r="G523" s="85"/>
      <c r="H523" s="200"/>
      <c r="I523" s="200"/>
      <c r="J523" s="83"/>
      <c r="K523" s="84"/>
      <c r="L523" s="85"/>
      <c r="M523" s="86"/>
    </row>
    <row r="524" spans="1:13" x14ac:dyDescent="0.2">
      <c r="A524" s="81"/>
      <c r="B524" s="82"/>
      <c r="C524" s="82"/>
      <c r="D524" s="83"/>
      <c r="E524" s="84"/>
      <c r="F524" s="145"/>
      <c r="G524" s="85"/>
      <c r="H524" s="200"/>
      <c r="I524" s="200"/>
      <c r="J524" s="83"/>
      <c r="K524" s="84"/>
      <c r="L524" s="85"/>
      <c r="M524" s="86"/>
    </row>
    <row r="525" spans="1:13" x14ac:dyDescent="0.2">
      <c r="A525" s="81"/>
      <c r="B525" s="82"/>
      <c r="C525" s="82"/>
      <c r="D525" s="83"/>
      <c r="E525" s="84"/>
      <c r="F525" s="145"/>
      <c r="G525" s="85"/>
      <c r="H525" s="200"/>
      <c r="I525" s="200"/>
      <c r="J525" s="83"/>
      <c r="K525" s="84"/>
      <c r="L525" s="85"/>
      <c r="M525" s="86"/>
    </row>
    <row r="526" spans="1:13" x14ac:dyDescent="0.2">
      <c r="A526" s="81"/>
      <c r="B526" s="82"/>
      <c r="C526" s="82"/>
      <c r="D526" s="83"/>
      <c r="E526" s="84"/>
      <c r="F526" s="145"/>
      <c r="G526" s="85"/>
      <c r="H526" s="200"/>
      <c r="I526" s="200"/>
      <c r="J526" s="83"/>
      <c r="K526" s="84"/>
      <c r="L526" s="85"/>
      <c r="M526" s="86"/>
    </row>
    <row r="527" spans="1:13" x14ac:dyDescent="0.2">
      <c r="A527" s="81"/>
      <c r="B527" s="82"/>
      <c r="C527" s="82"/>
      <c r="D527" s="83"/>
      <c r="E527" s="84"/>
      <c r="F527" s="145"/>
      <c r="G527" s="85"/>
      <c r="H527" s="200"/>
      <c r="I527" s="200"/>
      <c r="J527" s="83"/>
      <c r="K527" s="84"/>
      <c r="L527" s="85"/>
      <c r="M527" s="86"/>
    </row>
    <row r="528" spans="1:13" x14ac:dyDescent="0.2">
      <c r="A528" s="81"/>
      <c r="B528" s="82"/>
      <c r="C528" s="82"/>
      <c r="D528" s="83"/>
      <c r="E528" s="84"/>
      <c r="F528" s="145"/>
      <c r="G528" s="85"/>
      <c r="H528" s="200"/>
      <c r="I528" s="200"/>
      <c r="J528" s="83"/>
      <c r="K528" s="84"/>
      <c r="L528" s="85"/>
      <c r="M528" s="86"/>
    </row>
    <row r="529" spans="1:13" x14ac:dyDescent="0.2">
      <c r="A529" s="81"/>
      <c r="B529" s="82"/>
      <c r="C529" s="82"/>
      <c r="D529" s="83"/>
      <c r="E529" s="84"/>
      <c r="F529" s="145"/>
      <c r="G529" s="85"/>
      <c r="H529" s="200"/>
      <c r="I529" s="200"/>
      <c r="J529" s="83"/>
      <c r="K529" s="84"/>
      <c r="L529" s="85"/>
      <c r="M529" s="86"/>
    </row>
    <row r="530" spans="1:13" x14ac:dyDescent="0.2">
      <c r="A530" s="81"/>
      <c r="B530" s="82"/>
      <c r="C530" s="82"/>
      <c r="D530" s="83"/>
      <c r="E530" s="84"/>
      <c r="F530" s="145"/>
      <c r="G530" s="85"/>
      <c r="H530" s="200"/>
      <c r="I530" s="200"/>
      <c r="J530" s="83"/>
      <c r="K530" s="84"/>
      <c r="L530" s="85"/>
      <c r="M530" s="86"/>
    </row>
    <row r="531" spans="1:13" x14ac:dyDescent="0.2">
      <c r="A531" s="81"/>
      <c r="B531" s="82"/>
      <c r="C531" s="82"/>
      <c r="D531" s="83"/>
      <c r="E531" s="84"/>
      <c r="F531" s="145"/>
      <c r="G531" s="85"/>
      <c r="H531" s="200"/>
      <c r="I531" s="200"/>
      <c r="J531" s="83"/>
      <c r="K531" s="84"/>
      <c r="L531" s="85"/>
      <c r="M531" s="86"/>
    </row>
    <row r="532" spans="1:13" x14ac:dyDescent="0.2">
      <c r="A532" s="81"/>
      <c r="B532" s="82"/>
      <c r="C532" s="82"/>
      <c r="D532" s="83"/>
      <c r="E532" s="84"/>
      <c r="F532" s="145"/>
      <c r="G532" s="85"/>
      <c r="H532" s="200"/>
      <c r="I532" s="200"/>
      <c r="J532" s="83"/>
      <c r="K532" s="84"/>
      <c r="L532" s="85"/>
      <c r="M532" s="86"/>
    </row>
    <row r="533" spans="1:13" x14ac:dyDescent="0.2">
      <c r="A533" s="81"/>
      <c r="B533" s="82"/>
      <c r="C533" s="82"/>
      <c r="D533" s="83"/>
      <c r="E533" s="84"/>
      <c r="F533" s="145"/>
      <c r="G533" s="85"/>
      <c r="H533" s="200"/>
      <c r="I533" s="200"/>
      <c r="J533" s="83"/>
      <c r="K533" s="84"/>
      <c r="L533" s="85"/>
      <c r="M533" s="86"/>
    </row>
    <row r="534" spans="1:13" x14ac:dyDescent="0.2">
      <c r="A534" s="81"/>
      <c r="B534" s="82"/>
      <c r="C534" s="82"/>
      <c r="D534" s="83"/>
      <c r="E534" s="84"/>
      <c r="F534" s="145"/>
      <c r="G534" s="85"/>
      <c r="H534" s="200"/>
      <c r="I534" s="200"/>
      <c r="J534" s="83"/>
      <c r="K534" s="84"/>
      <c r="L534" s="85"/>
      <c r="M534" s="86"/>
    </row>
    <row r="535" spans="1:13" x14ac:dyDescent="0.2">
      <c r="A535" s="81"/>
      <c r="B535" s="82"/>
      <c r="C535" s="82"/>
      <c r="D535" s="83"/>
      <c r="E535" s="84"/>
      <c r="F535" s="145"/>
      <c r="G535" s="85"/>
      <c r="H535" s="200"/>
      <c r="I535" s="200"/>
      <c r="J535" s="83"/>
      <c r="K535" s="84"/>
      <c r="L535" s="85"/>
      <c r="M535" s="86"/>
    </row>
    <row r="536" spans="1:13" x14ac:dyDescent="0.2">
      <c r="A536" s="81"/>
      <c r="B536" s="82"/>
      <c r="C536" s="82"/>
      <c r="D536" s="83"/>
      <c r="E536" s="84"/>
      <c r="F536" s="145"/>
      <c r="G536" s="85"/>
      <c r="H536" s="200"/>
      <c r="I536" s="200"/>
      <c r="J536" s="83"/>
      <c r="K536" s="84"/>
      <c r="L536" s="85"/>
      <c r="M536" s="86"/>
    </row>
    <row r="537" spans="1:13" x14ac:dyDescent="0.2">
      <c r="A537" s="81"/>
      <c r="B537" s="82"/>
      <c r="C537" s="82"/>
      <c r="D537" s="83"/>
      <c r="E537" s="84"/>
      <c r="F537" s="145"/>
      <c r="G537" s="85"/>
      <c r="H537" s="200"/>
      <c r="I537" s="200"/>
      <c r="J537" s="83"/>
      <c r="K537" s="84"/>
      <c r="L537" s="85"/>
      <c r="M537" s="86"/>
    </row>
    <row r="538" spans="1:13" x14ac:dyDescent="0.2">
      <c r="A538" s="81"/>
      <c r="B538" s="82"/>
      <c r="C538" s="82"/>
      <c r="D538" s="83"/>
      <c r="E538" s="84"/>
      <c r="F538" s="145"/>
      <c r="G538" s="85"/>
      <c r="H538" s="200"/>
      <c r="I538" s="200"/>
      <c r="J538" s="83"/>
      <c r="K538" s="84"/>
      <c r="L538" s="85"/>
      <c r="M538" s="86"/>
    </row>
    <row r="539" spans="1:13" x14ac:dyDescent="0.2">
      <c r="A539" s="81"/>
      <c r="B539" s="82"/>
      <c r="C539" s="82"/>
      <c r="D539" s="83"/>
      <c r="E539" s="84"/>
      <c r="F539" s="145"/>
      <c r="G539" s="85"/>
      <c r="H539" s="200"/>
      <c r="I539" s="200"/>
      <c r="J539" s="83"/>
      <c r="K539" s="84"/>
      <c r="L539" s="85"/>
      <c r="M539" s="86"/>
    </row>
    <row r="540" spans="1:13" x14ac:dyDescent="0.2">
      <c r="A540" s="81"/>
      <c r="B540" s="82"/>
      <c r="C540" s="82"/>
      <c r="D540" s="83"/>
      <c r="E540" s="84"/>
      <c r="F540" s="145"/>
      <c r="G540" s="85"/>
      <c r="H540" s="200"/>
      <c r="I540" s="200"/>
      <c r="J540" s="83"/>
      <c r="K540" s="84"/>
      <c r="L540" s="85"/>
      <c r="M540" s="86"/>
    </row>
    <row r="541" spans="1:13" x14ac:dyDescent="0.2">
      <c r="A541" s="81"/>
      <c r="B541" s="82"/>
      <c r="C541" s="82"/>
      <c r="D541" s="83"/>
      <c r="E541" s="84"/>
      <c r="F541" s="145"/>
      <c r="G541" s="85"/>
      <c r="H541" s="200"/>
      <c r="I541" s="200"/>
      <c r="J541" s="83"/>
      <c r="K541" s="84"/>
      <c r="L541" s="85"/>
      <c r="M541" s="86"/>
    </row>
    <row r="542" spans="1:13" x14ac:dyDescent="0.2">
      <c r="A542" s="81"/>
      <c r="B542" s="82"/>
      <c r="C542" s="82"/>
      <c r="D542" s="83"/>
      <c r="E542" s="84"/>
      <c r="F542" s="145"/>
      <c r="G542" s="85"/>
      <c r="H542" s="200"/>
      <c r="I542" s="200"/>
      <c r="J542" s="83"/>
      <c r="K542" s="84"/>
      <c r="L542" s="85"/>
      <c r="M542" s="86"/>
    </row>
    <row r="543" spans="1:13" x14ac:dyDescent="0.2">
      <c r="A543" s="81"/>
      <c r="B543" s="82"/>
      <c r="C543" s="82"/>
      <c r="D543" s="83"/>
      <c r="E543" s="84"/>
      <c r="F543" s="145"/>
      <c r="G543" s="85"/>
      <c r="H543" s="200"/>
      <c r="I543" s="200"/>
      <c r="J543" s="83"/>
      <c r="K543" s="84"/>
      <c r="L543" s="85"/>
      <c r="M543" s="86"/>
    </row>
    <row r="544" spans="1:13" x14ac:dyDescent="0.2">
      <c r="A544" s="81"/>
      <c r="B544" s="82"/>
      <c r="C544" s="82"/>
      <c r="D544" s="83"/>
      <c r="E544" s="84"/>
      <c r="F544" s="145"/>
      <c r="G544" s="85"/>
      <c r="H544" s="200"/>
      <c r="I544" s="200"/>
      <c r="J544" s="83"/>
      <c r="K544" s="84"/>
      <c r="L544" s="85"/>
      <c r="M544" s="86"/>
    </row>
    <row r="545" spans="1:13" x14ac:dyDescent="0.2">
      <c r="A545" s="81"/>
      <c r="B545" s="82"/>
      <c r="C545" s="82"/>
      <c r="D545" s="83"/>
      <c r="E545" s="84"/>
      <c r="F545" s="145"/>
      <c r="G545" s="85"/>
      <c r="H545" s="200"/>
      <c r="I545" s="200"/>
      <c r="J545" s="83"/>
      <c r="K545" s="84"/>
      <c r="L545" s="85"/>
      <c r="M545" s="86"/>
    </row>
    <row r="546" spans="1:13" x14ac:dyDescent="0.2">
      <c r="A546" s="81"/>
      <c r="B546" s="82"/>
      <c r="C546" s="82"/>
      <c r="D546" s="83"/>
      <c r="E546" s="84"/>
      <c r="F546" s="145"/>
      <c r="G546" s="85"/>
      <c r="H546" s="200"/>
      <c r="I546" s="200"/>
      <c r="J546" s="83"/>
      <c r="K546" s="84"/>
      <c r="L546" s="85"/>
      <c r="M546" s="86"/>
    </row>
    <row r="547" spans="1:13" x14ac:dyDescent="0.2">
      <c r="A547" s="81"/>
      <c r="B547" s="82"/>
      <c r="C547" s="82"/>
      <c r="D547" s="83"/>
      <c r="E547" s="84"/>
      <c r="F547" s="145"/>
      <c r="G547" s="85"/>
      <c r="H547" s="200"/>
      <c r="I547" s="200"/>
      <c r="J547" s="83"/>
      <c r="K547" s="84"/>
      <c r="L547" s="85"/>
      <c r="M547" s="86"/>
    </row>
    <row r="548" spans="1:13" x14ac:dyDescent="0.2">
      <c r="A548" s="81"/>
      <c r="B548" s="82"/>
      <c r="C548" s="82"/>
      <c r="D548" s="83"/>
      <c r="E548" s="84"/>
      <c r="F548" s="145"/>
      <c r="G548" s="85"/>
      <c r="H548" s="200"/>
      <c r="I548" s="200"/>
      <c r="J548" s="83"/>
      <c r="K548" s="84"/>
      <c r="L548" s="85"/>
      <c r="M548" s="86"/>
    </row>
    <row r="549" spans="1:13" x14ac:dyDescent="0.2">
      <c r="A549" s="81"/>
      <c r="B549" s="82"/>
      <c r="C549" s="82"/>
      <c r="D549" s="83"/>
      <c r="E549" s="84"/>
      <c r="F549" s="145"/>
      <c r="G549" s="85"/>
      <c r="H549" s="200"/>
      <c r="I549" s="200"/>
      <c r="J549" s="83"/>
      <c r="K549" s="84"/>
      <c r="L549" s="85"/>
      <c r="M549" s="86"/>
    </row>
    <row r="550" spans="1:13" x14ac:dyDescent="0.2">
      <c r="A550" s="81"/>
      <c r="B550" s="82"/>
      <c r="C550" s="82"/>
      <c r="D550" s="83"/>
      <c r="E550" s="84"/>
      <c r="F550" s="145"/>
      <c r="G550" s="85"/>
      <c r="H550" s="200"/>
      <c r="I550" s="200"/>
      <c r="J550" s="83"/>
      <c r="K550" s="84"/>
      <c r="L550" s="85"/>
      <c r="M550" s="86"/>
    </row>
    <row r="551" spans="1:13" x14ac:dyDescent="0.2">
      <c r="A551" s="81"/>
      <c r="B551" s="82"/>
      <c r="C551" s="82"/>
      <c r="D551" s="83"/>
      <c r="E551" s="84"/>
      <c r="F551" s="145"/>
      <c r="G551" s="85"/>
      <c r="H551" s="200"/>
      <c r="I551" s="200"/>
      <c r="J551" s="83"/>
      <c r="K551" s="84"/>
      <c r="L551" s="85"/>
      <c r="M551" s="86"/>
    </row>
    <row r="552" spans="1:13" x14ac:dyDescent="0.2">
      <c r="A552" s="81"/>
      <c r="B552" s="82"/>
      <c r="C552" s="82"/>
      <c r="D552" s="83"/>
      <c r="E552" s="84"/>
      <c r="F552" s="145"/>
      <c r="G552" s="85"/>
      <c r="H552" s="200"/>
      <c r="I552" s="200"/>
      <c r="J552" s="83"/>
      <c r="K552" s="84"/>
      <c r="L552" s="85"/>
      <c r="M552" s="86"/>
    </row>
    <row r="553" spans="1:13" x14ac:dyDescent="0.2">
      <c r="A553" s="81"/>
      <c r="B553" s="82"/>
      <c r="C553" s="82"/>
      <c r="D553" s="83"/>
      <c r="E553" s="84"/>
      <c r="F553" s="145"/>
      <c r="G553" s="85"/>
      <c r="H553" s="200"/>
      <c r="I553" s="200"/>
      <c r="J553" s="83"/>
      <c r="K553" s="84"/>
      <c r="L553" s="85"/>
      <c r="M553" s="86"/>
    </row>
    <row r="554" spans="1:13" x14ac:dyDescent="0.2">
      <c r="A554" s="81"/>
      <c r="B554" s="82"/>
      <c r="C554" s="82"/>
      <c r="D554" s="83"/>
      <c r="E554" s="84"/>
      <c r="F554" s="145"/>
      <c r="G554" s="85"/>
      <c r="H554" s="200"/>
      <c r="I554" s="200"/>
      <c r="J554" s="83"/>
      <c r="K554" s="84"/>
      <c r="L554" s="85"/>
      <c r="M554" s="86"/>
    </row>
    <row r="555" spans="1:13" x14ac:dyDescent="0.2">
      <c r="A555" s="81"/>
      <c r="B555" s="82"/>
      <c r="C555" s="82"/>
      <c r="D555" s="83"/>
      <c r="E555" s="84"/>
      <c r="F555" s="145"/>
      <c r="G555" s="85"/>
      <c r="H555" s="200"/>
      <c r="I555" s="200"/>
      <c r="J555" s="83"/>
      <c r="K555" s="84"/>
      <c r="L555" s="85"/>
      <c r="M555" s="86"/>
    </row>
    <row r="556" spans="1:13" x14ac:dyDescent="0.2">
      <c r="A556" s="81"/>
      <c r="B556" s="82"/>
      <c r="C556" s="82"/>
      <c r="D556" s="83"/>
      <c r="E556" s="84"/>
      <c r="F556" s="145"/>
      <c r="G556" s="85"/>
      <c r="H556" s="200"/>
      <c r="I556" s="200"/>
      <c r="J556" s="83"/>
      <c r="K556" s="84"/>
      <c r="L556" s="85"/>
      <c r="M556" s="86"/>
    </row>
    <row r="557" spans="1:13" x14ac:dyDescent="0.2">
      <c r="A557" s="81"/>
      <c r="B557" s="82"/>
      <c r="C557" s="82"/>
      <c r="D557" s="83"/>
      <c r="E557" s="84"/>
      <c r="F557" s="145"/>
      <c r="G557" s="85"/>
      <c r="H557" s="200"/>
      <c r="I557" s="200"/>
      <c r="J557" s="83"/>
      <c r="K557" s="84"/>
      <c r="L557" s="85"/>
      <c r="M557" s="86"/>
    </row>
    <row r="558" spans="1:13" x14ac:dyDescent="0.2">
      <c r="A558" s="81"/>
      <c r="B558" s="82"/>
      <c r="C558" s="82"/>
      <c r="D558" s="83"/>
      <c r="E558" s="84"/>
      <c r="F558" s="145"/>
      <c r="G558" s="85"/>
      <c r="H558" s="200"/>
      <c r="I558" s="200"/>
      <c r="J558" s="83"/>
      <c r="K558" s="84"/>
      <c r="L558" s="85"/>
      <c r="M558" s="86"/>
    </row>
  </sheetData>
  <mergeCells count="4">
    <mergeCell ref="A1:G1"/>
    <mergeCell ref="D4:F4"/>
    <mergeCell ref="J4:L4"/>
    <mergeCell ref="A76:B76"/>
  </mergeCells>
  <phoneticPr fontId="7" type="noConversion"/>
  <hyperlinks>
    <hyperlink ref="E50" r:id="rId1"/>
    <hyperlink ref="E27" r:id="rId2"/>
    <hyperlink ref="E28" r:id="rId3" tooltip="Click to view additional information on this product." display="http://www.mouser.com/ProductDetail/Vishay-Dale/RN55D4750FB14/?qs=sGAEpiMZZMu61qfTUdNhG8%2f%252bBUtNJ2Qb62e8OEGs5Qg%3d"/>
    <hyperlink ref="D42" r:id="rId4"/>
    <hyperlink ref="E44" r:id="rId5" display="532-513102B25"/>
    <hyperlink ref="D50" r:id="rId6"/>
    <hyperlink ref="E42" r:id="rId7" display="http://beezar.com/catalog/product_info.php?cPath=34&amp;products_id=76"/>
    <hyperlink ref="E51" r:id="rId8" tooltip="Click to view additional information on this product." display="http://www.mouser.com/ProductDetail/Kobiconn/161-4221-E/?qs=sGAEpiMZZMv0W4pxf2HiVzTW6zhqIM1jyQ22ABvqO2U%3d"/>
    <hyperlink ref="E52" r:id="rId9" display="693-DD21.0111.1111"/>
    <hyperlink ref="E53" r:id="rId10" display="693-4301.1405"/>
    <hyperlink ref="E54" r:id="rId11" tooltip="Click to view additional information on this product." display="http://www.mouser.com/ProductDetail/Schurter/00343111/?qs=sGAEpiMZZMseCiJT91fwIs9BkcYSNFq%252bjo2DDdhZEy4%3d"/>
    <hyperlink ref="D59" r:id="rId12"/>
    <hyperlink ref="D58" r:id="rId13"/>
    <hyperlink ref="D60:D61" r:id="rId14" display="Beezar"/>
    <hyperlink ref="E58" r:id="rId15"/>
    <hyperlink ref="D62" r:id="rId16"/>
    <hyperlink ref="D66" r:id="rId17"/>
    <hyperlink ref="D68" r:id="rId18"/>
    <hyperlink ref="D69" r:id="rId19"/>
    <hyperlink ref="D71" r:id="rId20"/>
    <hyperlink ref="K26" r:id="rId21" display="http://search.digikey.com/us/en/products/PR01000106202JR500/PPC62KW-1CT-ND/597284"/>
    <hyperlink ref="K27" r:id="rId22" display="http://search.digikey.com/us/en/products/CMF551M0000FHEB/CMF1.00MHFCT-ND/1555296"/>
    <hyperlink ref="K28" r:id="rId23" display="http://search.digikey.com/us/en/products/CMF55475R00FHEB/CMF475HFCT-ND/1554976"/>
    <hyperlink ref="K51" r:id="rId24" display="http://search.digikey.com/us/en/products/RCJ-2223/CP-1435-ND/408522"/>
    <hyperlink ref="K52" r:id="rId25" display="486-1305-ND"/>
    <hyperlink ref="K53" r:id="rId26" display="http://www.digikey.com/product-detail/en/4301.1405/486-1956-ND/640643"/>
    <hyperlink ref="K54" r:id="rId27" display="http://search.digikey.com/us/en/products/BK1%2FS506-250-R/283-3298-ND/1877160"/>
    <hyperlink ref="J58:J62" r:id="rId28" display="Beezar"/>
    <hyperlink ref="J66" r:id="rId29"/>
    <hyperlink ref="J68" r:id="rId30"/>
    <hyperlink ref="J69" r:id="rId31"/>
    <hyperlink ref="J71" r:id="rId32"/>
    <hyperlink ref="J42" r:id="rId33"/>
    <hyperlink ref="J50" r:id="rId34"/>
    <hyperlink ref="K50" r:id="rId35"/>
    <hyperlink ref="D45" r:id="rId36"/>
    <hyperlink ref="J45" r:id="rId37"/>
    <hyperlink ref="E19" r:id="rId38" display="512-1N5235B"/>
    <hyperlink ref="E59" r:id="rId39" display="6J6 Tube"/>
    <hyperlink ref="E6" r:id="rId40" display="http://www.mouser.com/ProductDetail/Nichicon/LKG1C332MESYCK/?qs=sGAEpiMZZMtZ1n0r9vR22d%252blFeYd%252bH4EFmcx1Ay3TLk%3d"/>
    <hyperlink ref="E5" r:id="rId41" display="http://www.mouser.com/ProductDetail/Nichicon/LGU2G221MELB/?qs=sGAEpiMZZMtZ1n0r9vR22XwFQlyFcob6SA6UL%252brfetg%3d"/>
    <hyperlink ref="E7" r:id="rId42" display="http://www.mouser.com/ProductDetail/Nichicon/UBT1E101MPD/?qs=sGAEpiMZZMtZ1n0r9vR22WPpdKVcsM0gFiefnHytNSs%3d"/>
    <hyperlink ref="E8" r:id="rId43" display="http://www.mouser.com/ProductDetail/Nichicon/UPW2G220MHD/?qs=sGAEpiMZZMtZ1n0r9vR22RxOeB5kHP9BZ1hlfnE2oR0%3d"/>
    <hyperlink ref="E9" r:id="rId44" display="http://www.mouser.com/ProductDetail/EPCOS-TDK/B32674D3106K/?qs=sGAEpiMZZMv1cc3ydrPrF0gALJPP0xBjM%252bvJjWhJfE8%3d"/>
    <hyperlink ref="E10" r:id="rId45" display="http://www.mouser.com/ProductDetail/EPCOS-TDK/B32674D3106K/?qs=sGAEpiMZZMv1cc3ydrPrF0gALJPP0xBjM%252bvJjWhJfE8%3d"/>
    <hyperlink ref="E18" r:id="rId46"/>
    <hyperlink ref="E15" r:id="rId47" display="http://www.mouser.com/ProductDetail/Fairchild-Semiconductor/1N4148TR/?qs=sGAEpiMZZMtoHjESLttvkoBU6cp6%252bZs9EndSV7suWYg%3d"/>
    <hyperlink ref="E23" r:id="rId48" display="http://www.mouser.com/ProductDetail/Vishay-BC-Components/PR01000103603JR500/?qs=sGAEpiMZZMu61qfTUdNhG%2f4r7Iw6CIkyX4TgfziTulM%3d"/>
    <hyperlink ref="E24" r:id="rId49" display="http://www.mouser.com/ProductDetail/Vishay-BC-Components/PR01000105109JR500/?qs=sGAEpiMZZMu61qfTUdNhG4zJ8iyFkC%2fBB%252bkT7GCmmiQ%3d"/>
    <hyperlink ref="E25" r:id="rId50" display="http://www.mouser.com/ProductDetail/Vishay-BC-Components/PR02000206801JR500/?qs=sGAEpiMZZMu61qfTUdNhG%2f4r7Iw6CIkyb2n9heCSkvE%3d"/>
    <hyperlink ref="E29" r:id="rId51" display="http://www.mouser.com/ProductDetail/Vishay-BC-Components/PR02000202202JA100/?qs=sGAEpiMZZMu61qfTUdNhG8QhQ5UXoaQBIq0X3gp5t40%3d"/>
    <hyperlink ref="E30" r:id="rId52" display="http://www.mouser.com/ProductDetail/Vishay-BC-Components/PR02000201003JA100/?qs=sGAEpiMZZMu61qfTUdNhGxbuVFuwLImXMt59W4Y3xc0%3d"/>
    <hyperlink ref="E26" r:id="rId53" tooltip="Click to view additional information on this product." display="http://www.mouser.com/ProductDetail/Vishay-Dale/RN55D1001FB14/?qs=sGAEpiMZZMu61qfTUdNhGwBiNiGBqN%2fzlf51egNjvAU%3d"/>
    <hyperlink ref="E38" r:id="rId54" tooltip="Click to view additional information on this product." display="513-NJM2396F63"/>
    <hyperlink ref="E37" r:id="rId55" display="http://www.mouser.com/ProductDetail/Texas-Instruments/LM334Z-NOPB/?qs=sGAEpiMZZMvu8NZDyZ4K0UkoJ%252bo%2fV8FU"/>
    <hyperlink ref="E36" r:id="rId56" display="http://www.mouser.com/ProductDetail/Fairchild-Semiconductor/KSP42BU/?qs=sGAEpiMZZMshyDBzk1%2fWi6kfu%252bQlsU6SIOql15GMpUs%3d"/>
    <hyperlink ref="E35" r:id="rId57" display="http://www.mouser.com/ProductDetail/Toshiba/2SC4793FM/?qs=sGAEpiMZZMshyDBzk1%2fWi39v8mPI4jPHMDp4hBlgPys%3d"/>
    <hyperlink ref="E34" r:id="rId58" display="http://www.mouser.com/ProductDetail/Vishay-Semiconductors/IRFI820GPBF/?qs=sGAEpiMZZMshyDBzk1%2fWi1F3z9PgzPBn6EZ4buFenOE%3d"/>
    <hyperlink ref="K5" r:id="rId59" display="http://www.digikey.com/product-detail/en/LGU2G221MELB/493-2799-ND/1004460"/>
    <hyperlink ref="K6" r:id="rId60" display="http://www.digikey.com/product-detail/en/ECE-S1EG332E/P6456-ND/25903"/>
    <hyperlink ref="K7" r:id="rId61" display="http://www.digikey.com/product-detail/en/EEU-FC1E101S/P10269-ND/266278"/>
    <hyperlink ref="K8" r:id="rId62" display="http://www.digikey.com/product-detail/en/UPW2G220MHD/493-2060-ND/589801"/>
    <hyperlink ref="K9" r:id="rId63" display="http://www.digikey.com/product-detail/en/B32674D3106K/495-2915-ND/1277679"/>
    <hyperlink ref="K10" r:id="rId64" display="http://www.digikey.com/product-detail/en/B32674D3106K/495-2915-ND/1277679"/>
    <hyperlink ref="K15" r:id="rId65" display="http://www.digikey.com/product-detail/en/1N4148TR/1N4148VSCT-ND/3104297"/>
    <hyperlink ref="E16" r:id="rId66" display="http://www.mouser.com/ProductDetail/Vishay-Semiconductors/BZX55B12-TAP/?qs=sGAEpiMZZMtQ8nqTKtFS%2fKNhUV17y0qNMl7QgsKE%2flk%3d"/>
    <hyperlink ref="E17" r:id="rId67" display="http://www.mouser.com/ProductDetail/ON-Semiconductor/1N5374BG/?qs=sGAEpiMZZMtQ8nqTKtFS%2fJ7m6e1KBCguA6r1uCrNmak%3d"/>
    <hyperlink ref="K16" r:id="rId68" display="http://www.digikey.com/product-detail/en/NZX12X,133/568-5885-1-ND/2531172"/>
    <hyperlink ref="K17" r:id="rId69" display="http://www.digikey.com/product-detail/en/1N5374BG/1N5374BGOS-ND/918052"/>
    <hyperlink ref="K18" r:id="rId70" display="http://www.digikey.com/product-detail/en/KBL10-E4%2F51/KBL10-E4%2F51GI-ND/754844"/>
    <hyperlink ref="K19" r:id="rId71" display="512-1N5235B"/>
    <hyperlink ref="K23" r:id="rId72" display="http://www.digikey.com/product-detail/en/RSF100JB-73-360K/360KW-1-ND/18144"/>
    <hyperlink ref="K24" r:id="rId73" display="http://www.digikey.com/product-detail/en/RSF100JB-73-51R/51W-1-ND/18052"/>
    <hyperlink ref="K25" r:id="rId74" display="http://www.digikey.com/product-detail/en/RSF200JB-73-6K8/6.8KW-2-ND/18334"/>
    <hyperlink ref="K29" r:id="rId75"/>
    <hyperlink ref="K30" r:id="rId76" display="http://www.digikey.com/product-detail/en/RSF200JB-73-100K/100KW-2-ND/18389"/>
    <hyperlink ref="K34" r:id="rId77" display="http://www.digikey.com/product-detail/en/IRFI820GPBF/IRFI820GPBF-ND/812041"/>
    <hyperlink ref="K35" r:id="rId78" display="http://www.digikey.com/product-detail/en/2SC4793(F,M)/2SC4793FM-ND/871385"/>
    <hyperlink ref="K36" r:id="rId79" display="http://www.digikey.com/product-detail/en/KSP42BU/KSP42BU-ND/1048030"/>
    <hyperlink ref="K37" r:id="rId80" display="http://www.digikey.com/product-detail/en/LM334Z%2FNOPB/LM334ZNS%2FNOPB-ND/6215"/>
    <hyperlink ref="K38" r:id="rId81" display="http://www.digikey.com/product-detail/en/NJM2396F63/NJM2396F63-ND/805632"/>
    <hyperlink ref="K44" r:id="rId82" display="http://www.digikey.com/product-detail/en/513102B02500G/HS346-ND/1216353"/>
    <hyperlink ref="K43" r:id="rId83" display="http://www.digikey.com/product-detail/en/7201MD9AV2QE/CKN1476-ND/483848"/>
    <hyperlink ref="D43" r:id="rId84"/>
    <hyperlink ref="K59" r:id="rId85" display="6J6 Tube"/>
    <hyperlink ref="I11" r:id="rId86" display="http://www.digikey.com/product-detail/en/C1206C101J5GACTU/399-1205-1-ND/411480"/>
    <hyperlink ref="K11" r:id="rId87"/>
  </hyperlinks>
  <pageMargins left="0.75" right="0.54" top="0.56999999999999995" bottom="0.6" header="0.5" footer="0.5"/>
  <pageSetup scale="88" fitToHeight="0" orientation="landscape" horizontalDpi="1200" verticalDpi="1200" r:id="rId88"/>
  <headerFooter alignWithMargins="0"/>
  <legacy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Mouser</vt:lpstr>
      <vt:lpstr>Mouser!Print_Area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 user</dc:creator>
  <cp:lastModifiedBy>Thomas M. Blanchard</cp:lastModifiedBy>
  <cp:lastPrinted>2011-12-15T02:24:18Z</cp:lastPrinted>
  <dcterms:created xsi:type="dcterms:W3CDTF">2005-06-04T01:42:53Z</dcterms:created>
  <dcterms:modified xsi:type="dcterms:W3CDTF">2015-10-30T23:48:10Z</dcterms:modified>
</cp:coreProperties>
</file>